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7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F307" i="9"/>
  <c r="H306" i="9"/>
  <c r="G306" i="9"/>
  <c r="E306" i="9" s="1"/>
  <c r="B306" i="9" s="1"/>
  <c r="F306" i="9"/>
  <c r="H305" i="9"/>
  <c r="E305" i="9" s="1"/>
  <c r="B305" i="9" s="1"/>
  <c r="G305" i="9"/>
  <c r="F305" i="9"/>
  <c r="H304" i="9"/>
  <c r="G304" i="9"/>
  <c r="F304" i="9"/>
  <c r="E304" i="9"/>
  <c r="B304" i="9" s="1"/>
  <c r="H303" i="9"/>
  <c r="G303" i="9"/>
  <c r="E303" i="9" s="1"/>
  <c r="F303" i="9"/>
  <c r="H302" i="9"/>
  <c r="G302" i="9"/>
  <c r="E302" i="9" s="1"/>
  <c r="B302" i="9" s="1"/>
  <c r="F302" i="9"/>
  <c r="H301" i="9"/>
  <c r="E301" i="9" s="1"/>
  <c r="B301" i="9" s="1"/>
  <c r="G301" i="9"/>
  <c r="F301" i="9"/>
  <c r="H300" i="9"/>
  <c r="G300" i="9"/>
  <c r="E300" i="9" s="1"/>
  <c r="B300" i="9" s="1"/>
  <c r="F300" i="9"/>
  <c r="H299" i="9"/>
  <c r="G299" i="9"/>
  <c r="E299" i="9" s="1"/>
  <c r="B299" i="9" s="1"/>
  <c r="F299" i="9"/>
  <c r="H298" i="9"/>
  <c r="G298" i="9"/>
  <c r="E298" i="9" s="1"/>
  <c r="B298" i="9" s="1"/>
  <c r="F298" i="9"/>
  <c r="H297" i="9"/>
  <c r="E297" i="9" s="1"/>
  <c r="G297" i="9"/>
  <c r="F297" i="9"/>
  <c r="B297" i="9"/>
  <c r="H296" i="9"/>
  <c r="G296" i="9"/>
  <c r="F296" i="9"/>
  <c r="E296" i="9"/>
  <c r="B296" i="9" s="1"/>
  <c r="H295" i="9"/>
  <c r="G295" i="9"/>
  <c r="E295" i="9" s="1"/>
  <c r="F295" i="9"/>
  <c r="H294" i="9"/>
  <c r="G294" i="9"/>
  <c r="F294" i="9"/>
  <c r="H293" i="9"/>
  <c r="G293" i="9"/>
  <c r="F293" i="9"/>
  <c r="H292" i="9"/>
  <c r="E292" i="9" s="1"/>
  <c r="B292" i="9" s="1"/>
  <c r="G292" i="9"/>
  <c r="F292" i="9"/>
  <c r="F291" i="9"/>
  <c r="F290" i="9"/>
  <c r="H289" i="9"/>
  <c r="E289" i="9" s="1"/>
  <c r="B289" i="9" s="1"/>
  <c r="G289" i="9"/>
  <c r="F289" i="9"/>
  <c r="H288" i="9"/>
  <c r="G288" i="9"/>
  <c r="E288" i="9" s="1"/>
  <c r="B288" i="9" s="1"/>
  <c r="F288" i="9"/>
  <c r="H287" i="9"/>
  <c r="G287" i="9"/>
  <c r="E287" i="9" s="1"/>
  <c r="B287" i="9" s="1"/>
  <c r="F287" i="9"/>
  <c r="H286" i="9"/>
  <c r="G286" i="9"/>
  <c r="E286" i="9" s="1"/>
  <c r="B286" i="9" s="1"/>
  <c r="F286" i="9"/>
  <c r="F285" i="9"/>
  <c r="H284" i="9"/>
  <c r="E284" i="9" s="1"/>
  <c r="B284" i="9" s="1"/>
  <c r="G284" i="9"/>
  <c r="F284" i="9"/>
  <c r="H283" i="9"/>
  <c r="G283" i="9"/>
  <c r="F283" i="9"/>
  <c r="E283" i="9"/>
  <c r="B283" i="9" s="1"/>
  <c r="H282" i="9"/>
  <c r="G282" i="9"/>
  <c r="E282" i="9" s="1"/>
  <c r="B282" i="9" s="1"/>
  <c r="F282" i="9"/>
  <c r="F281" i="9"/>
  <c r="F280" i="9"/>
  <c r="F279" i="9"/>
  <c r="F277" i="9" s="1"/>
  <c r="F278" i="9"/>
  <c r="F276" i="9"/>
  <c r="L275" i="9"/>
  <c r="F275" i="9" s="1"/>
  <c r="H275" i="9"/>
  <c r="F274" i="9"/>
  <c r="I273" i="9"/>
  <c r="H273" i="9"/>
  <c r="F273" i="9"/>
  <c r="E272" i="9"/>
  <c r="M271" i="9"/>
  <c r="L271" i="9"/>
  <c r="F271" i="9" s="1"/>
  <c r="E271" i="9"/>
  <c r="M270" i="9"/>
  <c r="F270" i="9" s="1"/>
  <c r="L270" i="9"/>
  <c r="E270" i="9"/>
  <c r="B270" i="9"/>
  <c r="M269" i="9"/>
  <c r="L269" i="9"/>
  <c r="F269" i="9" s="1"/>
  <c r="E269" i="9"/>
  <c r="B269" i="9" s="1"/>
  <c r="M268" i="9"/>
  <c r="L268" i="9"/>
  <c r="F268" i="9"/>
  <c r="B268" i="9" s="1"/>
  <c r="E268" i="9"/>
  <c r="M267" i="9"/>
  <c r="L267" i="9"/>
  <c r="F267" i="9" s="1"/>
  <c r="E267" i="9"/>
  <c r="M266" i="9"/>
  <c r="F266" i="9" s="1"/>
  <c r="B266" i="9" s="1"/>
  <c r="L266" i="9"/>
  <c r="E266" i="9"/>
  <c r="M265" i="9"/>
  <c r="L265" i="9"/>
  <c r="E265" i="9"/>
  <c r="M264" i="9"/>
  <c r="L264" i="9"/>
  <c r="F264" i="9"/>
  <c r="B264" i="9" s="1"/>
  <c r="E264" i="9"/>
  <c r="M263" i="9"/>
  <c r="L263" i="9"/>
  <c r="F263" i="9" s="1"/>
  <c r="E263" i="9"/>
  <c r="M262" i="9"/>
  <c r="F262" i="9" s="1"/>
  <c r="L262" i="9"/>
  <c r="E262" i="9"/>
  <c r="B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M256" i="9"/>
  <c r="L256" i="9"/>
  <c r="F256" i="9"/>
  <c r="B256" i="9" s="1"/>
  <c r="E256" i="9"/>
  <c r="M255" i="9"/>
  <c r="L255" i="9"/>
  <c r="F255" i="9" s="1"/>
  <c r="E255" i="9"/>
  <c r="M254" i="9"/>
  <c r="F254" i="9" s="1"/>
  <c r="L254" i="9"/>
  <c r="E254" i="9"/>
  <c r="B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M248" i="9"/>
  <c r="L248" i="9"/>
  <c r="F248" i="9"/>
  <c r="B248" i="9" s="1"/>
  <c r="E248" i="9"/>
  <c r="M247" i="9"/>
  <c r="L247" i="9"/>
  <c r="F247" i="9" s="1"/>
  <c r="E247" i="9"/>
  <c r="M246" i="9"/>
  <c r="F246" i="9" s="1"/>
  <c r="L246" i="9"/>
  <c r="E246" i="9"/>
  <c r="B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M240" i="9"/>
  <c r="L240" i="9"/>
  <c r="F240" i="9"/>
  <c r="B240" i="9" s="1"/>
  <c r="E240" i="9"/>
  <c r="M239" i="9"/>
  <c r="L239" i="9"/>
  <c r="F239" i="9" s="1"/>
  <c r="E239" i="9"/>
  <c r="M238" i="9"/>
  <c r="F238" i="9" s="1"/>
  <c r="L238" i="9"/>
  <c r="E238" i="9"/>
  <c r="B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M232" i="9"/>
  <c r="L232" i="9"/>
  <c r="F232" i="9"/>
  <c r="B232" i="9" s="1"/>
  <c r="E232" i="9"/>
  <c r="M231" i="9"/>
  <c r="L231" i="9"/>
  <c r="F231" i="9" s="1"/>
  <c r="E231" i="9"/>
  <c r="M230" i="9"/>
  <c r="F230" i="9" s="1"/>
  <c r="L230" i="9"/>
  <c r="E230" i="9"/>
  <c r="B230" i="9"/>
  <c r="M229" i="9"/>
  <c r="L229" i="9"/>
  <c r="F229" i="9" s="1"/>
  <c r="E229" i="9"/>
  <c r="B229" i="9" s="1"/>
  <c r="M228" i="9"/>
  <c r="L228" i="9"/>
  <c r="F228" i="9"/>
  <c r="B228" i="9" s="1"/>
  <c r="E228" i="9"/>
  <c r="M227" i="9"/>
  <c r="L227" i="9"/>
  <c r="F227" i="9" s="1"/>
  <c r="E227" i="9"/>
  <c r="M226" i="9"/>
  <c r="F226" i="9" s="1"/>
  <c r="B226" i="9" s="1"/>
  <c r="L226" i="9"/>
  <c r="E226" i="9"/>
  <c r="M225" i="9"/>
  <c r="L225" i="9"/>
  <c r="F225" i="9" s="1"/>
  <c r="E225" i="9"/>
  <c r="M224" i="9"/>
  <c r="L224" i="9"/>
  <c r="F224" i="9"/>
  <c r="B224" i="9" s="1"/>
  <c r="E224" i="9"/>
  <c r="M223" i="9"/>
  <c r="L223" i="9"/>
  <c r="E223" i="9"/>
  <c r="M222" i="9"/>
  <c r="F222" i="9" s="1"/>
  <c r="B222" i="9" s="1"/>
  <c r="L222" i="9"/>
  <c r="E222" i="9"/>
  <c r="M221" i="9"/>
  <c r="L221" i="9"/>
  <c r="E221" i="9"/>
  <c r="M220" i="9"/>
  <c r="F220" i="9" s="1"/>
  <c r="B220" i="9" s="1"/>
  <c r="L220" i="9"/>
  <c r="E220" i="9"/>
  <c r="M219" i="9"/>
  <c r="L219" i="9"/>
  <c r="F219" i="9" s="1"/>
  <c r="E219" i="9"/>
  <c r="M218" i="9"/>
  <c r="F218" i="9" s="1"/>
  <c r="B218" i="9" s="1"/>
  <c r="L218" i="9"/>
  <c r="E218" i="9"/>
  <c r="M217" i="9"/>
  <c r="L217" i="9"/>
  <c r="E217" i="9"/>
  <c r="M216" i="9"/>
  <c r="L216" i="9"/>
  <c r="F216" i="9"/>
  <c r="B216" i="9" s="1"/>
  <c r="E216" i="9"/>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E145" i="9"/>
  <c r="B145" i="9" s="1"/>
  <c r="H144" i="9"/>
  <c r="E144" i="9" s="1"/>
  <c r="B144" i="9" s="1"/>
  <c r="G144" i="9"/>
  <c r="F144" i="9"/>
  <c r="F143" i="9"/>
  <c r="H142" i="9"/>
  <c r="G142" i="9"/>
  <c r="E142" i="9" s="1"/>
  <c r="B142" i="9" s="1"/>
  <c r="F142" i="9"/>
  <c r="H141" i="9"/>
  <c r="G141" i="9"/>
  <c r="F141" i="9"/>
  <c r="E141" i="9"/>
  <c r="B141" i="9" s="1"/>
  <c r="H140" i="9"/>
  <c r="E140" i="9" s="1"/>
  <c r="B140" i="9" s="1"/>
  <c r="G140" i="9"/>
  <c r="F140" i="9"/>
  <c r="H139" i="9"/>
  <c r="G139" i="9"/>
  <c r="E139" i="9" s="1"/>
  <c r="B139" i="9" s="1"/>
  <c r="F139" i="9"/>
  <c r="H138" i="9"/>
  <c r="G138" i="9"/>
  <c r="E138" i="9" s="1"/>
  <c r="B138" i="9" s="1"/>
  <c r="F138" i="9"/>
  <c r="H137" i="9"/>
  <c r="G137" i="9"/>
  <c r="F137" i="9"/>
  <c r="E137" i="9"/>
  <c r="B137" i="9" s="1"/>
  <c r="H136" i="9"/>
  <c r="E136" i="9" s="1"/>
  <c r="B136" i="9" s="1"/>
  <c r="G136" i="9"/>
  <c r="F136" i="9"/>
  <c r="H135" i="9"/>
  <c r="G135" i="9"/>
  <c r="E135" i="9" s="1"/>
  <c r="B135" i="9" s="1"/>
  <c r="F135" i="9"/>
  <c r="H134" i="9"/>
  <c r="G134" i="9"/>
  <c r="E134" i="9" s="1"/>
  <c r="B134" i="9" s="1"/>
  <c r="F134" i="9"/>
  <c r="H133" i="9"/>
  <c r="G133" i="9"/>
  <c r="F133" i="9"/>
  <c r="E133" i="9"/>
  <c r="B133" i="9" s="1"/>
  <c r="H132" i="9"/>
  <c r="E132" i="9" s="1"/>
  <c r="B132" i="9" s="1"/>
  <c r="G132" i="9"/>
  <c r="F132" i="9"/>
  <c r="H131" i="9"/>
  <c r="G131" i="9"/>
  <c r="E131" i="9" s="1"/>
  <c r="B131" i="9" s="1"/>
  <c r="F131" i="9"/>
  <c r="H130" i="9"/>
  <c r="G130" i="9"/>
  <c r="E130" i="9" s="1"/>
  <c r="B130" i="9" s="1"/>
  <c r="F130" i="9"/>
  <c r="H129" i="9"/>
  <c r="G129" i="9"/>
  <c r="F129" i="9"/>
  <c r="E129" i="9"/>
  <c r="B129" i="9" s="1"/>
  <c r="H128" i="9"/>
  <c r="E128" i="9" s="1"/>
  <c r="B128" i="9" s="1"/>
  <c r="G128" i="9"/>
  <c r="F128" i="9"/>
  <c r="H127" i="9"/>
  <c r="G127" i="9"/>
  <c r="E127" i="9" s="1"/>
  <c r="B127" i="9" s="1"/>
  <c r="F127" i="9"/>
  <c r="H126" i="9"/>
  <c r="G126" i="9"/>
  <c r="E126" i="9" s="1"/>
  <c r="B126" i="9" s="1"/>
  <c r="F126" i="9"/>
  <c r="H125" i="9"/>
  <c r="G125" i="9"/>
  <c r="F125" i="9"/>
  <c r="E125" i="9"/>
  <c r="B125" i="9" s="1"/>
  <c r="H124" i="9"/>
  <c r="E124" i="9" s="1"/>
  <c r="B124" i="9" s="1"/>
  <c r="G124" i="9"/>
  <c r="F124" i="9"/>
  <c r="H123" i="9"/>
  <c r="G123" i="9"/>
  <c r="E123" i="9" s="1"/>
  <c r="B123" i="9" s="1"/>
  <c r="F123" i="9"/>
  <c r="H122" i="9"/>
  <c r="G122" i="9"/>
  <c r="E122" i="9" s="1"/>
  <c r="B122" i="9" s="1"/>
  <c r="F122" i="9"/>
  <c r="H121" i="9"/>
  <c r="G121" i="9"/>
  <c r="F121" i="9"/>
  <c r="E121" i="9"/>
  <c r="B121" i="9" s="1"/>
  <c r="H120" i="9"/>
  <c r="E120" i="9" s="1"/>
  <c r="B120" i="9" s="1"/>
  <c r="G120" i="9"/>
  <c r="F120" i="9"/>
  <c r="H119" i="9"/>
  <c r="G119" i="9"/>
  <c r="E119" i="9" s="1"/>
  <c r="B119" i="9" s="1"/>
  <c r="F119" i="9"/>
  <c r="H118" i="9"/>
  <c r="G118" i="9"/>
  <c r="E118" i="9" s="1"/>
  <c r="B118" i="9" s="1"/>
  <c r="F118" i="9"/>
  <c r="H117" i="9"/>
  <c r="G117" i="9"/>
  <c r="F117" i="9"/>
  <c r="E117" i="9"/>
  <c r="B117" i="9" s="1"/>
  <c r="H116" i="9"/>
  <c r="E116" i="9" s="1"/>
  <c r="B116" i="9" s="1"/>
  <c r="G116" i="9"/>
  <c r="F116" i="9"/>
  <c r="H115" i="9"/>
  <c r="G115" i="9"/>
  <c r="E115" i="9" s="1"/>
  <c r="B115" i="9" s="1"/>
  <c r="F115" i="9"/>
  <c r="H114" i="9"/>
  <c r="G114" i="9"/>
  <c r="E114" i="9" s="1"/>
  <c r="B114" i="9" s="1"/>
  <c r="F114" i="9"/>
  <c r="H113" i="9"/>
  <c r="G113" i="9"/>
  <c r="F113" i="9"/>
  <c r="E113" i="9"/>
  <c r="B113" i="9" s="1"/>
  <c r="H112" i="9"/>
  <c r="E112" i="9" s="1"/>
  <c r="B112" i="9" s="1"/>
  <c r="G112" i="9"/>
  <c r="F112" i="9"/>
  <c r="H111" i="9"/>
  <c r="G111" i="9"/>
  <c r="E111" i="9" s="1"/>
  <c r="B111" i="9" s="1"/>
  <c r="F111" i="9"/>
  <c r="H110" i="9"/>
  <c r="G110" i="9"/>
  <c r="E110" i="9" s="1"/>
  <c r="B110" i="9" s="1"/>
  <c r="F110" i="9"/>
  <c r="H109" i="9"/>
  <c r="G109" i="9"/>
  <c r="F109" i="9"/>
  <c r="E109" i="9"/>
  <c r="B109" i="9" s="1"/>
  <c r="H108" i="9"/>
  <c r="E108" i="9" s="1"/>
  <c r="B108" i="9" s="1"/>
  <c r="G108" i="9"/>
  <c r="F108" i="9"/>
  <c r="H107" i="9"/>
  <c r="G107" i="9"/>
  <c r="E107" i="9" s="1"/>
  <c r="B107" i="9" s="1"/>
  <c r="F107" i="9"/>
  <c r="H106" i="9"/>
  <c r="G106" i="9"/>
  <c r="E106" i="9" s="1"/>
  <c r="B106" i="9" s="1"/>
  <c r="F106" i="9"/>
  <c r="H105" i="9"/>
  <c r="G105" i="9"/>
  <c r="F105" i="9"/>
  <c r="E105" i="9"/>
  <c r="B105" i="9" s="1"/>
  <c r="H104" i="9"/>
  <c r="E104" i="9" s="1"/>
  <c r="B104" i="9" s="1"/>
  <c r="G104" i="9"/>
  <c r="F104" i="9"/>
  <c r="H103" i="9"/>
  <c r="G103" i="9"/>
  <c r="E103" i="9" s="1"/>
  <c r="B103" i="9" s="1"/>
  <c r="F103" i="9"/>
  <c r="H102" i="9"/>
  <c r="G102" i="9"/>
  <c r="E102" i="9" s="1"/>
  <c r="B102" i="9" s="1"/>
  <c r="F102" i="9"/>
  <c r="H101" i="9"/>
  <c r="G101" i="9"/>
  <c r="F101" i="9"/>
  <c r="E101" i="9"/>
  <c r="B101" i="9" s="1"/>
  <c r="H100" i="9"/>
  <c r="E100" i="9" s="1"/>
  <c r="B100" i="9" s="1"/>
  <c r="G100" i="9"/>
  <c r="F100" i="9"/>
  <c r="H99" i="9"/>
  <c r="G99" i="9"/>
  <c r="E99" i="9" s="1"/>
  <c r="B99" i="9" s="1"/>
  <c r="F99" i="9"/>
  <c r="H98" i="9"/>
  <c r="G98" i="9"/>
  <c r="F98" i="9"/>
  <c r="H97" i="9"/>
  <c r="G97" i="9"/>
  <c r="E97" i="9" s="1"/>
  <c r="B97" i="9" s="1"/>
  <c r="F97" i="9"/>
  <c r="H96" i="9"/>
  <c r="E96" i="9" s="1"/>
  <c r="B96" i="9" s="1"/>
  <c r="G96" i="9"/>
  <c r="F96" i="9"/>
  <c r="H95" i="9"/>
  <c r="G95" i="9"/>
  <c r="E95" i="9" s="1"/>
  <c r="B95" i="9" s="1"/>
  <c r="F95" i="9"/>
  <c r="H94" i="9"/>
  <c r="G94" i="9"/>
  <c r="F94" i="9"/>
  <c r="H93" i="9"/>
  <c r="G93" i="9"/>
  <c r="E93" i="9" s="1"/>
  <c r="B93" i="9" s="1"/>
  <c r="F93" i="9"/>
  <c r="H92" i="9"/>
  <c r="E92" i="9" s="1"/>
  <c r="B92" i="9" s="1"/>
  <c r="G92" i="9"/>
  <c r="F92" i="9"/>
  <c r="H91" i="9"/>
  <c r="G91" i="9"/>
  <c r="E91" i="9" s="1"/>
  <c r="B91" i="9" s="1"/>
  <c r="F91" i="9"/>
  <c r="H90" i="9"/>
  <c r="G90" i="9"/>
  <c r="F90" i="9"/>
  <c r="H89" i="9"/>
  <c r="G89" i="9"/>
  <c r="E89" i="9" s="1"/>
  <c r="B89" i="9" s="1"/>
  <c r="F89" i="9"/>
  <c r="H88" i="9"/>
  <c r="G88" i="9"/>
  <c r="F88" i="9"/>
  <c r="E88" i="9"/>
  <c r="B88" i="9" s="1"/>
  <c r="H87" i="9"/>
  <c r="G87" i="9"/>
  <c r="F87" i="9"/>
  <c r="E87" i="9"/>
  <c r="H86" i="9"/>
  <c r="G86" i="9"/>
  <c r="F86" i="9"/>
  <c r="H85" i="9"/>
  <c r="G85" i="9"/>
  <c r="F85" i="9"/>
  <c r="E85" i="9"/>
  <c r="B85" i="9" s="1"/>
  <c r="H84" i="9"/>
  <c r="E84" i="9" s="1"/>
  <c r="B84" i="9" s="1"/>
  <c r="G84" i="9"/>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E70" i="9" s="1"/>
  <c r="B70" i="9" s="1"/>
  <c r="G70" i="9"/>
  <c r="F70" i="9"/>
  <c r="H69" i="9"/>
  <c r="E69" i="9" s="1"/>
  <c r="B69" i="9" s="1"/>
  <c r="G69" i="9"/>
  <c r="F69" i="9"/>
  <c r="H68" i="9"/>
  <c r="G68" i="9"/>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G47" i="9"/>
  <c r="F47" i="9"/>
  <c r="H46" i="9"/>
  <c r="E46" i="9" s="1"/>
  <c r="B46" i="9" s="1"/>
  <c r="G46" i="9"/>
  <c r="F46" i="9"/>
  <c r="H45" i="9"/>
  <c r="G45" i="9"/>
  <c r="F45" i="9"/>
  <c r="E45" i="9"/>
  <c r="B45" i="9" s="1"/>
  <c r="H44" i="9"/>
  <c r="G44" i="9"/>
  <c r="E44" i="9" s="1"/>
  <c r="B44" i="9" s="1"/>
  <c r="F44" i="9"/>
  <c r="H43" i="9"/>
  <c r="G43" i="9"/>
  <c r="F43" i="9"/>
  <c r="H42" i="9"/>
  <c r="E42" i="9" s="1"/>
  <c r="B42" i="9" s="1"/>
  <c r="G42" i="9"/>
  <c r="F42" i="9"/>
  <c r="H41" i="9"/>
  <c r="G41" i="9"/>
  <c r="F41" i="9"/>
  <c r="E41" i="9"/>
  <c r="B41" i="9" s="1"/>
  <c r="H40" i="9"/>
  <c r="G40" i="9"/>
  <c r="F40" i="9"/>
  <c r="H39" i="9"/>
  <c r="G39" i="9"/>
  <c r="E39" i="9" s="1"/>
  <c r="B39" i="9" s="1"/>
  <c r="F39" i="9"/>
  <c r="H38" i="9"/>
  <c r="G38" i="9"/>
  <c r="F38" i="9"/>
  <c r="E38" i="9"/>
  <c r="B38" i="9" s="1"/>
  <c r="H37" i="9"/>
  <c r="G37" i="9"/>
  <c r="F37" i="9"/>
  <c r="E37" i="9"/>
  <c r="B37" i="9" s="1"/>
  <c r="H36" i="9"/>
  <c r="G36" i="9"/>
  <c r="E36" i="9" s="1"/>
  <c r="B36" i="9" s="1"/>
  <c r="F36" i="9"/>
  <c r="H35" i="9"/>
  <c r="G35" i="9"/>
  <c r="F35" i="9"/>
  <c r="H34" i="9"/>
  <c r="G34" i="9"/>
  <c r="F34" i="9"/>
  <c r="E34" i="9"/>
  <c r="B34" i="9" s="1"/>
  <c r="H33" i="9"/>
  <c r="G33" i="9"/>
  <c r="E33" i="9" s="1"/>
  <c r="B33" i="9" s="1"/>
  <c r="F33" i="9"/>
  <c r="H32" i="9"/>
  <c r="G32" i="9"/>
  <c r="E32" i="9" s="1"/>
  <c r="B32" i="9" s="1"/>
  <c r="F32" i="9"/>
  <c r="H31" i="9"/>
  <c r="G31" i="9"/>
  <c r="E31" i="9" s="1"/>
  <c r="B31" i="9" s="1"/>
  <c r="F31" i="9"/>
  <c r="H30" i="9"/>
  <c r="G30" i="9"/>
  <c r="F30" i="9"/>
  <c r="E30" i="9"/>
  <c r="B30" i="9" s="1"/>
  <c r="H29" i="9"/>
  <c r="G29" i="9"/>
  <c r="F29" i="9"/>
  <c r="E29" i="9"/>
  <c r="B29" i="9" s="1"/>
  <c r="H28" i="9"/>
  <c r="G28" i="9"/>
  <c r="F28" i="9"/>
  <c r="H27" i="9"/>
  <c r="G27" i="9"/>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I3" i="9"/>
  <c r="H3" i="9"/>
  <c r="G3" i="9"/>
  <c r="D101" i="8"/>
  <c r="C1576" i="1" s="1"/>
  <c r="D95" i="8"/>
  <c r="D90" i="8"/>
  <c r="D85" i="8"/>
  <c r="D80" i="8"/>
  <c r="D75" i="8"/>
  <c r="D70" i="8"/>
  <c r="D65" i="8"/>
  <c r="D60" i="8"/>
  <c r="D55" i="8"/>
  <c r="D49" i="8" s="1"/>
  <c r="D50" i="8"/>
  <c r="D44" i="8"/>
  <c r="D43" i="8" s="1"/>
  <c r="D36" i="8"/>
  <c r="D26" i="8"/>
  <c r="D24" i="8" s="1"/>
  <c r="C1499" i="1" s="1"/>
  <c r="D18" i="8"/>
  <c r="C1493" i="1" s="1"/>
  <c r="D8" i="8"/>
  <c r="C1483" i="1" s="1"/>
  <c r="E44" i="7"/>
  <c r="D44" i="7"/>
  <c r="E39" i="7"/>
  <c r="E38" i="7" s="1"/>
  <c r="D39" i="7"/>
  <c r="D38" i="7" s="1"/>
  <c r="E30" i="7"/>
  <c r="D30" i="7"/>
  <c r="E23" i="7"/>
  <c r="E22" i="7" s="1"/>
  <c r="D23" i="7"/>
  <c r="D22" i="7"/>
  <c r="E14" i="7"/>
  <c r="D1445" i="1" s="1"/>
  <c r="D14" i="7"/>
  <c r="E7" i="7"/>
  <c r="D7" i="7"/>
  <c r="D6" i="7" s="1"/>
  <c r="D5" i="7" s="1"/>
  <c r="C1436" i="1" s="1"/>
  <c r="F140" i="6"/>
  <c r="F139" i="6"/>
  <c r="F138" i="6"/>
  <c r="F137" i="6"/>
  <c r="F136" i="6"/>
  <c r="F135" i="6"/>
  <c r="F134" i="6"/>
  <c r="F133" i="6"/>
  <c r="F132" i="6"/>
  <c r="F131" i="6"/>
  <c r="E130" i="6"/>
  <c r="E129" i="6" s="1"/>
  <c r="D130" i="6"/>
  <c r="D129" i="6" s="1"/>
  <c r="F129" i="6" s="1"/>
  <c r="F128" i="6"/>
  <c r="F127" i="6"/>
  <c r="F126" i="6"/>
  <c r="F125" i="6"/>
  <c r="F124" i="6"/>
  <c r="F123" i="6"/>
  <c r="E122" i="6"/>
  <c r="D1416" i="1" s="1"/>
  <c r="G1416" i="1" s="1"/>
  <c r="D122" i="6"/>
  <c r="F122" i="6" s="1"/>
  <c r="F121" i="6"/>
  <c r="F120" i="6"/>
  <c r="F119" i="6"/>
  <c r="F118" i="6"/>
  <c r="E118" i="6"/>
  <c r="D118" i="6"/>
  <c r="F117" i="6"/>
  <c r="F116" i="6"/>
  <c r="F115" i="6"/>
  <c r="E115" i="6"/>
  <c r="D115" i="6"/>
  <c r="D114" i="6" s="1"/>
  <c r="F114" i="6" s="1"/>
  <c r="E114" i="6"/>
  <c r="I27" i="3" s="1"/>
  <c r="F113" i="6"/>
  <c r="F112" i="6"/>
  <c r="F111" i="6"/>
  <c r="F110" i="6"/>
  <c r="F109" i="6"/>
  <c r="F108" i="6"/>
  <c r="E107" i="6"/>
  <c r="F107" i="6" s="1"/>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E75" i="6"/>
  <c r="D1369" i="1" s="1"/>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1344" i="1" s="1"/>
  <c r="G1344" i="1" s="1"/>
  <c r="D50" i="6"/>
  <c r="F50" i="6" s="1"/>
  <c r="F49" i="6"/>
  <c r="F48" i="6"/>
  <c r="F47" i="6"/>
  <c r="F46" i="6"/>
  <c r="F45" i="6"/>
  <c r="F44" i="6"/>
  <c r="E43" i="6"/>
  <c r="D43" i="6"/>
  <c r="F43" i="6" s="1"/>
  <c r="F42" i="6"/>
  <c r="F41" i="6"/>
  <c r="F40" i="6"/>
  <c r="F39" i="6"/>
  <c r="E39" i="6"/>
  <c r="D39" i="6"/>
  <c r="F38" i="6"/>
  <c r="F37" i="6"/>
  <c r="E36" i="6"/>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E13" i="6"/>
  <c r="F13" i="6" s="1"/>
  <c r="D13" i="6"/>
  <c r="F12" i="6"/>
  <c r="F11" i="6"/>
  <c r="E10" i="6"/>
  <c r="D10" i="6"/>
  <c r="D5"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1223" i="1" s="1"/>
  <c r="G1223" i="1" s="1"/>
  <c r="D246" i="5"/>
  <c r="D245" i="5"/>
  <c r="F245" i="5" s="1"/>
  <c r="F244" i="5"/>
  <c r="F243" i="5"/>
  <c r="E242" i="5"/>
  <c r="D242" i="5"/>
  <c r="F242" i="5" s="1"/>
  <c r="F241" i="5"/>
  <c r="F240" i="5"/>
  <c r="E239" i="5"/>
  <c r="E238" i="5" s="1"/>
  <c r="D239"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D191" i="5"/>
  <c r="E190" i="5"/>
  <c r="H310" i="9" s="1"/>
  <c r="D190" i="5"/>
  <c r="G310" i="9" s="1"/>
  <c r="F189" i="5"/>
  <c r="F188" i="5"/>
  <c r="F187" i="5"/>
  <c r="F186" i="5"/>
  <c r="F185" i="5"/>
  <c r="F184" i="5"/>
  <c r="F183" i="5"/>
  <c r="F182" i="5"/>
  <c r="F181" i="5"/>
  <c r="E180" i="5"/>
  <c r="E177" i="5" s="1"/>
  <c r="H308" i="9" s="1"/>
  <c r="D180" i="5"/>
  <c r="F180" i="5" s="1"/>
  <c r="F179" i="5"/>
  <c r="F178" i="5"/>
  <c r="E176" i="5"/>
  <c r="F173" i="5"/>
  <c r="F172" i="5"/>
  <c r="F171" i="5"/>
  <c r="F170" i="5"/>
  <c r="E170" i="5"/>
  <c r="D170" i="5"/>
  <c r="F169" i="5"/>
  <c r="F168" i="5"/>
  <c r="F167" i="5"/>
  <c r="F166" i="5"/>
  <c r="F165" i="5"/>
  <c r="E164" i="5"/>
  <c r="D1142" i="1" s="1"/>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F78" i="5" s="1"/>
  <c r="E78" i="5"/>
  <c r="F77" i="5"/>
  <c r="F76" i="5"/>
  <c r="F75" i="5"/>
  <c r="F74" i="5"/>
  <c r="F73" i="5"/>
  <c r="F72" i="5"/>
  <c r="F71" i="5"/>
  <c r="E70" i="5"/>
  <c r="E69" i="5"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F41" i="5" s="1"/>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D12" i="5"/>
  <c r="F11" i="5"/>
  <c r="F10" i="5"/>
  <c r="F9" i="5"/>
  <c r="E8" i="5"/>
  <c r="D986" i="1" s="1"/>
  <c r="H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D625" i="4" s="1"/>
  <c r="F625"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D568" i="4"/>
  <c r="D567" i="4" s="1"/>
  <c r="F567"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D516" i="4"/>
  <c r="D515" i="4" s="1"/>
  <c r="F515" i="4" s="1"/>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E459" i="4" s="1"/>
  <c r="D453" i="1" s="1"/>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E421" i="4"/>
  <c r="F418" i="4"/>
  <c r="E418" i="4"/>
  <c r="D413" i="1" s="1"/>
  <c r="H413" i="1" s="1"/>
  <c r="D418" i="4"/>
  <c r="F417" i="4"/>
  <c r="E417" i="4"/>
  <c r="D417" i="4"/>
  <c r="E416" i="4"/>
  <c r="D411" i="1" s="1"/>
  <c r="D416" i="4"/>
  <c r="D643" i="4" s="1"/>
  <c r="F643" i="4" s="1"/>
  <c r="F411" i="4"/>
  <c r="F410" i="4"/>
  <c r="F409" i="4"/>
  <c r="F406" i="4"/>
  <c r="F405" i="4"/>
  <c r="F404" i="4"/>
  <c r="F403" i="4"/>
  <c r="E402" i="4"/>
  <c r="D402" i="4"/>
  <c r="F402" i="4" s="1"/>
  <c r="F401" i="4"/>
  <c r="E400" i="4"/>
  <c r="D400" i="4"/>
  <c r="F400" i="4" s="1"/>
  <c r="F399" i="4"/>
  <c r="F398" i="4"/>
  <c r="F397" i="4"/>
  <c r="E397" i="4"/>
  <c r="D397" i="4"/>
  <c r="D396" i="4" s="1"/>
  <c r="F396" i="4" s="1"/>
  <c r="E396" i="4"/>
  <c r="F395" i="4"/>
  <c r="F394" i="4"/>
  <c r="F393" i="4"/>
  <c r="F392" i="4"/>
  <c r="E391" i="4"/>
  <c r="D386" i="1" s="1"/>
  <c r="D391" i="4"/>
  <c r="F391" i="4" s="1"/>
  <c r="F390" i="4"/>
  <c r="F389" i="4"/>
  <c r="E388" i="4"/>
  <c r="D388" i="4"/>
  <c r="F388" i="4" s="1"/>
  <c r="F387" i="4"/>
  <c r="F386" i="4"/>
  <c r="F385" i="4"/>
  <c r="F384" i="4"/>
  <c r="E383" i="4"/>
  <c r="D383" i="4"/>
  <c r="F383" i="4" s="1"/>
  <c r="F382" i="4"/>
  <c r="F381" i="4"/>
  <c r="F380" i="4"/>
  <c r="F379" i="4"/>
  <c r="E378" i="4"/>
  <c r="F378" i="4" s="1"/>
  <c r="D378" i="4"/>
  <c r="F377" i="4"/>
  <c r="F376" i="4"/>
  <c r="F375" i="4"/>
  <c r="F374" i="4"/>
  <c r="F373" i="4"/>
  <c r="F372" i="4"/>
  <c r="F371" i="4"/>
  <c r="F370" i="4"/>
  <c r="E369" i="4"/>
  <c r="F369" i="4" s="1"/>
  <c r="D369" i="4"/>
  <c r="F368" i="4"/>
  <c r="F367" i="4"/>
  <c r="F366" i="4"/>
  <c r="F365" i="4"/>
  <c r="E364" i="4"/>
  <c r="E363" i="4" s="1"/>
  <c r="D358" i="1" s="1"/>
  <c r="D364" i="4"/>
  <c r="D363" i="4"/>
  <c r="F362" i="4"/>
  <c r="F361" i="4"/>
  <c r="F360" i="4"/>
  <c r="F359" i="4"/>
  <c r="F358" i="4"/>
  <c r="F357" i="4"/>
  <c r="E356" i="4"/>
  <c r="D356" i="4"/>
  <c r="F356" i="4" s="1"/>
  <c r="F355" i="4"/>
  <c r="F354" i="4"/>
  <c r="F353" i="4"/>
  <c r="F352" i="4"/>
  <c r="E352" i="4"/>
  <c r="E351" i="4" s="1"/>
  <c r="D352" i="4"/>
  <c r="F351" i="4"/>
  <c r="D351" i="4"/>
  <c r="D350" i="4" s="1"/>
  <c r="F349" i="4"/>
  <c r="E348" i="4"/>
  <c r="D348" i="4"/>
  <c r="F348" i="4" s="1"/>
  <c r="F347" i="4"/>
  <c r="F346" i="4"/>
  <c r="F345"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06" i="1" s="1"/>
  <c r="D312" i="4"/>
  <c r="F312" i="4" s="1"/>
  <c r="D311" i="4"/>
  <c r="F310" i="4"/>
  <c r="F309" i="4"/>
  <c r="F308" i="4"/>
  <c r="F307" i="4"/>
  <c r="F306" i="4"/>
  <c r="F305" i="4"/>
  <c r="E304" i="4"/>
  <c r="D304" i="4"/>
  <c r="F304" i="4" s="1"/>
  <c r="F303" i="4"/>
  <c r="F302" i="4"/>
  <c r="F301" i="4"/>
  <c r="E300" i="4"/>
  <c r="F300" i="4" s="1"/>
  <c r="D300" i="4"/>
  <c r="D299" i="4"/>
  <c r="D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E263" i="4"/>
  <c r="F262" i="4"/>
  <c r="F261" i="4"/>
  <c r="F260" i="4"/>
  <c r="E259" i="4"/>
  <c r="D259" i="4"/>
  <c r="F258" i="4"/>
  <c r="F257" i="4"/>
  <c r="F256" i="4"/>
  <c r="F255" i="4"/>
  <c r="F254" i="4"/>
  <c r="E253" i="4"/>
  <c r="E252" i="4" s="1"/>
  <c r="D248" i="1" s="1"/>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4" i="1" s="1"/>
  <c r="G184" i="1" s="1"/>
  <c r="D188" i="4"/>
  <c r="D163" i="4" s="1"/>
  <c r="F187" i="4"/>
  <c r="F186" i="4"/>
  <c r="F185" i="4"/>
  <c r="F184" i="4"/>
  <c r="F183" i="4"/>
  <c r="F182" i="4"/>
  <c r="F181" i="4"/>
  <c r="F180" i="4"/>
  <c r="F179" i="4"/>
  <c r="F178" i="4"/>
  <c r="E177" i="4"/>
  <c r="D173" i="1" s="1"/>
  <c r="D177" i="4"/>
  <c r="F176" i="4"/>
  <c r="F175" i="4"/>
  <c r="F174" i="4"/>
  <c r="F173" i="4"/>
  <c r="F172" i="4"/>
  <c r="F171" i="4"/>
  <c r="F170" i="4"/>
  <c r="F169" i="4"/>
  <c r="E169" i="4"/>
  <c r="D169" i="4"/>
  <c r="F168" i="4"/>
  <c r="F167" i="4"/>
  <c r="F166" i="4"/>
  <c r="F165" i="4"/>
  <c r="E164" i="4"/>
  <c r="D164" i="4"/>
  <c r="F162" i="4"/>
  <c r="F161" i="4"/>
  <c r="F160" i="4"/>
  <c r="E159" i="4"/>
  <c r="D155" i="1" s="1"/>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9" i="4" s="1"/>
  <c r="F138" i="4"/>
  <c r="F137" i="4"/>
  <c r="F136" i="4"/>
  <c r="F135" i="4"/>
  <c r="E134" i="4"/>
  <c r="D134" i="4"/>
  <c r="F134" i="4" s="1"/>
  <c r="E133" i="4"/>
  <c r="F132" i="4"/>
  <c r="F131" i="4"/>
  <c r="F130" i="4"/>
  <c r="F129" i="4"/>
  <c r="F128" i="4"/>
  <c r="E128" i="4"/>
  <c r="D128" i="4"/>
  <c r="F127" i="4"/>
  <c r="F126" i="4"/>
  <c r="F125" i="4"/>
  <c r="E125" i="4"/>
  <c r="D125" i="4"/>
  <c r="F124" i="4"/>
  <c r="E124" i="4"/>
  <c r="D124" i="4"/>
  <c r="F123" i="4"/>
  <c r="F122" i="4"/>
  <c r="F121" i="4"/>
  <c r="E120" i="4"/>
  <c r="D120" i="4"/>
  <c r="F119" i="4"/>
  <c r="F118" i="4"/>
  <c r="F117" i="4"/>
  <c r="F116" i="4"/>
  <c r="F115" i="4"/>
  <c r="F114" i="4"/>
  <c r="F113" i="4"/>
  <c r="E112" i="4"/>
  <c r="F112" i="4" s="1"/>
  <c r="D112" i="4"/>
  <c r="F111" i="4"/>
  <c r="F110" i="4"/>
  <c r="F109" i="4"/>
  <c r="F108" i="4"/>
  <c r="E107" i="4"/>
  <c r="D107" i="4"/>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3" i="4" s="1"/>
  <c r="D82" i="4"/>
  <c r="F81" i="4"/>
  <c r="F80" i="4"/>
  <c r="F79" i="4"/>
  <c r="F78" i="4"/>
  <c r="F77" i="4"/>
  <c r="E77" i="4"/>
  <c r="D77" i="4"/>
  <c r="F76" i="4"/>
  <c r="F75" i="4"/>
  <c r="E74" i="4"/>
  <c r="D74" i="4"/>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D7" i="4" s="1"/>
  <c r="F39" i="4"/>
  <c r="F38" i="4"/>
  <c r="E37" i="4"/>
  <c r="D37" i="4"/>
  <c r="F37" i="4" s="1"/>
  <c r="F36" i="4"/>
  <c r="F35" i="4"/>
  <c r="F34" i="4"/>
  <c r="F33" i="4"/>
  <c r="F32" i="4"/>
  <c r="F31" i="4"/>
  <c r="F30" i="4"/>
  <c r="E29" i="4"/>
  <c r="D25" i="1" s="1"/>
  <c r="D29" i="4"/>
  <c r="F28" i="4"/>
  <c r="F27" i="4"/>
  <c r="F26" i="4"/>
  <c r="F25" i="4"/>
  <c r="F24" i="4"/>
  <c r="E23" i="4"/>
  <c r="D19" i="1" s="1"/>
  <c r="D23" i="4"/>
  <c r="F22" i="4"/>
  <c r="F21" i="4"/>
  <c r="F20" i="4"/>
  <c r="F19" i="4"/>
  <c r="F18" i="4"/>
  <c r="F17" i="4"/>
  <c r="E17" i="4"/>
  <c r="D17" i="4"/>
  <c r="F16" i="4"/>
  <c r="F15" i="4"/>
  <c r="F14" i="4"/>
  <c r="F13" i="4"/>
  <c r="F12" i="4"/>
  <c r="F11" i="4"/>
  <c r="F10" i="4"/>
  <c r="F9" i="4"/>
  <c r="E8" i="4"/>
  <c r="F8" i="4" s="1"/>
  <c r="D8" i="4"/>
  <c r="I36" i="3"/>
  <c r="G36" i="3"/>
  <c r="B36" i="3"/>
  <c r="I35" i="3"/>
  <c r="G35" i="3"/>
  <c r="B35" i="3"/>
  <c r="G34" i="3"/>
  <c r="B34" i="3"/>
  <c r="I33" i="3"/>
  <c r="G33" i="3"/>
  <c r="B33" i="3"/>
  <c r="I32" i="3"/>
  <c r="H32" i="3"/>
  <c r="G32" i="3"/>
  <c r="B32" i="3"/>
  <c r="H31" i="3"/>
  <c r="G31" i="3"/>
  <c r="B31" i="3"/>
  <c r="I30" i="3"/>
  <c r="H30" i="3"/>
  <c r="G30" i="3"/>
  <c r="B30" i="3"/>
  <c r="G29" i="3"/>
  <c r="B29" i="3"/>
  <c r="G28" i="3"/>
  <c r="B28" i="3"/>
  <c r="H27" i="3"/>
  <c r="G27" i="3"/>
  <c r="B27" i="3"/>
  <c r="I26" i="3"/>
  <c r="H26" i="3"/>
  <c r="G26" i="3"/>
  <c r="B26" i="3"/>
  <c r="H25" i="3"/>
  <c r="G25" i="3"/>
  <c r="B25" i="3"/>
  <c r="H24" i="3"/>
  <c r="G24" i="3"/>
  <c r="B24" i="3"/>
  <c r="H23" i="3"/>
  <c r="G23" i="3"/>
  <c r="B23" i="3"/>
  <c r="I22" i="3"/>
  <c r="G22" i="3"/>
  <c r="B22" i="3"/>
  <c r="G21" i="3"/>
  <c r="B21" i="3"/>
  <c r="G20" i="3"/>
  <c r="B20" i="3"/>
  <c r="G19" i="3"/>
  <c r="B19" i="3"/>
  <c r="G18" i="3"/>
  <c r="B18" i="3"/>
  <c r="G17" i="3"/>
  <c r="B17" i="3"/>
  <c r="G16" i="3"/>
  <c r="B16" i="3"/>
  <c r="H10" i="3" a="1"/>
  <c r="H10" i="3" s="1"/>
  <c r="L3" i="9" s="1"/>
  <c r="H1580" i="1"/>
  <c r="G1580" i="1"/>
  <c r="C1580" i="1"/>
  <c r="C1579" i="1"/>
  <c r="C1578" i="1"/>
  <c r="H1577" i="1"/>
  <c r="G1577" i="1"/>
  <c r="C1577" i="1"/>
  <c r="G1575" i="1"/>
  <c r="C1575" i="1"/>
  <c r="H1575" i="1" s="1"/>
  <c r="C1574" i="1"/>
  <c r="H1573" i="1"/>
  <c r="G1573" i="1"/>
  <c r="C1573" i="1"/>
  <c r="H1572" i="1"/>
  <c r="G1572" i="1"/>
  <c r="C1572" i="1"/>
  <c r="C1571" i="1"/>
  <c r="C1570" i="1"/>
  <c r="H1569" i="1"/>
  <c r="G1569" i="1"/>
  <c r="C1569" i="1"/>
  <c r="H1568" i="1"/>
  <c r="G1568" i="1"/>
  <c r="C1568" i="1"/>
  <c r="G1567" i="1"/>
  <c r="C1567" i="1"/>
  <c r="H1567" i="1" s="1"/>
  <c r="C1566" i="1"/>
  <c r="H1565" i="1"/>
  <c r="G1565" i="1"/>
  <c r="C1565" i="1"/>
  <c r="H1564" i="1"/>
  <c r="G1564" i="1"/>
  <c r="C1564" i="1"/>
  <c r="C1563" i="1"/>
  <c r="C1562" i="1"/>
  <c r="H1561" i="1"/>
  <c r="G1561" i="1"/>
  <c r="C1561" i="1"/>
  <c r="H1560" i="1"/>
  <c r="G1560" i="1"/>
  <c r="C1560" i="1"/>
  <c r="G1559" i="1"/>
  <c r="C1559" i="1"/>
  <c r="H1559" i="1" s="1"/>
  <c r="C1558" i="1"/>
  <c r="H1557" i="1"/>
  <c r="G1557" i="1"/>
  <c r="C1557" i="1"/>
  <c r="H1556" i="1"/>
  <c r="G1556" i="1"/>
  <c r="C1556" i="1"/>
  <c r="C1555" i="1"/>
  <c r="C1554" i="1"/>
  <c r="H1553" i="1"/>
  <c r="G1553" i="1"/>
  <c r="C1553" i="1"/>
  <c r="H1552" i="1"/>
  <c r="G1552" i="1"/>
  <c r="C1552" i="1"/>
  <c r="G1551" i="1"/>
  <c r="C1551" i="1"/>
  <c r="H1551" i="1" s="1"/>
  <c r="C1550" i="1"/>
  <c r="H1549" i="1"/>
  <c r="G1549" i="1"/>
  <c r="C1549" i="1"/>
  <c r="C1548" i="1"/>
  <c r="C1547" i="1"/>
  <c r="C1546" i="1"/>
  <c r="H1545" i="1"/>
  <c r="G1545" i="1"/>
  <c r="C1545" i="1"/>
  <c r="C1544" i="1"/>
  <c r="G1544" i="1" s="1"/>
  <c r="C1543" i="1"/>
  <c r="C1542" i="1"/>
  <c r="H1541" i="1"/>
  <c r="G1541" i="1"/>
  <c r="C1541" i="1"/>
  <c r="H1540" i="1"/>
  <c r="C1540" i="1"/>
  <c r="G1540" i="1" s="1"/>
  <c r="C1539" i="1"/>
  <c r="C1538" i="1"/>
  <c r="H1537" i="1"/>
  <c r="G1537" i="1"/>
  <c r="C1537" i="1"/>
  <c r="C1536" i="1"/>
  <c r="G1536" i="1" s="1"/>
  <c r="C1535" i="1"/>
  <c r="C1534" i="1"/>
  <c r="H1533" i="1"/>
  <c r="G1533" i="1"/>
  <c r="C1533" i="1"/>
  <c r="C1532" i="1"/>
  <c r="C1531" i="1"/>
  <c r="C1530" i="1"/>
  <c r="H1529" i="1"/>
  <c r="G1529" i="1"/>
  <c r="C1529" i="1"/>
  <c r="C1528" i="1"/>
  <c r="G1528" i="1" s="1"/>
  <c r="C1527" i="1"/>
  <c r="C1526" i="1"/>
  <c r="H1525" i="1"/>
  <c r="G1525" i="1"/>
  <c r="C1525" i="1"/>
  <c r="H1524" i="1"/>
  <c r="C1524" i="1"/>
  <c r="G1524" i="1" s="1"/>
  <c r="C1523" i="1"/>
  <c r="C1522" i="1"/>
  <c r="H1521" i="1"/>
  <c r="G1521" i="1"/>
  <c r="C1521" i="1"/>
  <c r="H1520" i="1"/>
  <c r="C1520" i="1"/>
  <c r="G1520" i="1" s="1"/>
  <c r="C1519" i="1"/>
  <c r="C1518" i="1"/>
  <c r="H1516" i="1"/>
  <c r="G1516" i="1"/>
  <c r="C1516" i="1"/>
  <c r="C1515" i="1"/>
  <c r="H1515" i="1" s="1"/>
  <c r="H1514" i="1"/>
  <c r="C1514" i="1"/>
  <c r="G1514" i="1" s="1"/>
  <c r="C1513" i="1"/>
  <c r="H1513" i="1" s="1"/>
  <c r="G1512" i="1"/>
  <c r="C1512" i="1"/>
  <c r="H1512" i="1" s="1"/>
  <c r="C1511" i="1"/>
  <c r="H1511" i="1" s="1"/>
  <c r="C1510" i="1"/>
  <c r="G1510" i="1" s="1"/>
  <c r="H1509" i="1"/>
  <c r="G1509" i="1"/>
  <c r="C1509" i="1"/>
  <c r="C1508" i="1"/>
  <c r="G1508" i="1" s="1"/>
  <c r="C1507" i="1"/>
  <c r="H1507" i="1" s="1"/>
  <c r="H1506" i="1"/>
  <c r="C1506" i="1"/>
  <c r="G1506" i="1" s="1"/>
  <c r="H1505" i="1"/>
  <c r="G1505" i="1"/>
  <c r="C1505" i="1"/>
  <c r="G1504" i="1"/>
  <c r="C1504" i="1"/>
  <c r="H1504" i="1" s="1"/>
  <c r="C1503" i="1"/>
  <c r="H1503" i="1" s="1"/>
  <c r="H1502" i="1"/>
  <c r="C1502" i="1"/>
  <c r="G1502" i="1" s="1"/>
  <c r="H1500" i="1"/>
  <c r="G1500" i="1"/>
  <c r="C1500" i="1"/>
  <c r="H1498" i="1"/>
  <c r="C1498" i="1"/>
  <c r="G1498" i="1" s="1"/>
  <c r="C1497" i="1"/>
  <c r="H1497" i="1" s="1"/>
  <c r="G1496" i="1"/>
  <c r="C1496" i="1"/>
  <c r="H1496" i="1" s="1"/>
  <c r="C1495" i="1"/>
  <c r="H1495" i="1" s="1"/>
  <c r="H1494" i="1"/>
  <c r="C1494" i="1"/>
  <c r="G1494" i="1" s="1"/>
  <c r="H1492" i="1"/>
  <c r="C1492" i="1"/>
  <c r="G1492" i="1" s="1"/>
  <c r="G1491" i="1"/>
  <c r="C1491" i="1"/>
  <c r="H1491" i="1" s="1"/>
  <c r="C1490" i="1"/>
  <c r="G1490" i="1" s="1"/>
  <c r="H1489" i="1"/>
  <c r="G1489" i="1"/>
  <c r="C1489" i="1"/>
  <c r="G1488" i="1"/>
  <c r="C1488" i="1"/>
  <c r="H1488" i="1" s="1"/>
  <c r="G1487" i="1"/>
  <c r="C1487" i="1"/>
  <c r="H1487" i="1" s="1"/>
  <c r="C1486" i="1"/>
  <c r="G1486" i="1" s="1"/>
  <c r="C1485" i="1"/>
  <c r="H1485" i="1" s="1"/>
  <c r="C1484" i="1"/>
  <c r="G1484" i="1" s="1"/>
  <c r="H1482" i="1"/>
  <c r="C1482" i="1"/>
  <c r="G1482" i="1" s="1"/>
  <c r="G1480" i="1"/>
  <c r="C1480" i="1"/>
  <c r="D1479" i="1"/>
  <c r="C1479" i="1"/>
  <c r="D1478" i="1"/>
  <c r="G1478" i="1" s="1"/>
  <c r="C1478" i="1"/>
  <c r="G1477" i="1"/>
  <c r="D1477" i="1"/>
  <c r="C1477" i="1"/>
  <c r="D1476" i="1"/>
  <c r="C1476" i="1"/>
  <c r="D1475" i="1"/>
  <c r="C1475" i="1"/>
  <c r="H1474" i="1"/>
  <c r="D1474" i="1"/>
  <c r="C1474" i="1"/>
  <c r="J1474" i="1" s="1"/>
  <c r="J1473" i="1"/>
  <c r="D1473" i="1"/>
  <c r="C1473" i="1"/>
  <c r="G1472" i="1"/>
  <c r="D1472" i="1"/>
  <c r="C1472" i="1"/>
  <c r="J1472" i="1" s="1"/>
  <c r="J1471" i="1"/>
  <c r="D1471" i="1"/>
  <c r="C1471" i="1"/>
  <c r="C1470" i="1"/>
  <c r="C1469" i="1"/>
  <c r="D1468" i="1"/>
  <c r="C1468" i="1"/>
  <c r="G1468" i="1" s="1"/>
  <c r="D1467" i="1"/>
  <c r="C1467" i="1"/>
  <c r="D1466" i="1"/>
  <c r="C1466" i="1"/>
  <c r="G1466" i="1" s="1"/>
  <c r="D1465" i="1"/>
  <c r="C1465" i="1"/>
  <c r="D1464" i="1"/>
  <c r="C1464" i="1"/>
  <c r="G1464" i="1" s="1"/>
  <c r="D1463" i="1"/>
  <c r="C1463" i="1"/>
  <c r="D1462" i="1"/>
  <c r="C1462" i="1"/>
  <c r="G1462" i="1" s="1"/>
  <c r="D1461" i="1"/>
  <c r="H1461" i="1" s="1"/>
  <c r="C1461" i="1"/>
  <c r="G1461" i="1" s="1"/>
  <c r="J1460" i="1"/>
  <c r="D1460" i="1"/>
  <c r="G1460" i="1" s="1"/>
  <c r="C1460" i="1"/>
  <c r="J1459" i="1"/>
  <c r="D1459" i="1"/>
  <c r="H1459" i="1" s="1"/>
  <c r="C1459" i="1"/>
  <c r="G1459" i="1" s="1"/>
  <c r="I1459" i="1" s="1"/>
  <c r="J1458" i="1"/>
  <c r="D1458" i="1"/>
  <c r="G1458" i="1" s="1"/>
  <c r="C1458" i="1"/>
  <c r="J1457" i="1"/>
  <c r="D1457" i="1"/>
  <c r="H1457" i="1" s="1"/>
  <c r="C1457" i="1"/>
  <c r="G1457" i="1" s="1"/>
  <c r="J1456" i="1"/>
  <c r="D1456" i="1"/>
  <c r="G1456" i="1" s="1"/>
  <c r="C1456" i="1"/>
  <c r="J1455" i="1"/>
  <c r="D1455" i="1"/>
  <c r="H1455" i="1" s="1"/>
  <c r="C1455" i="1"/>
  <c r="G1455" i="1" s="1"/>
  <c r="I1455" i="1" s="1"/>
  <c r="H1454" i="1"/>
  <c r="D1454" i="1"/>
  <c r="C1454" i="1"/>
  <c r="G1454" i="1" s="1"/>
  <c r="D1453" i="1"/>
  <c r="H1453" i="1" s="1"/>
  <c r="C1453" i="1"/>
  <c r="D1452" i="1"/>
  <c r="H1452" i="1" s="1"/>
  <c r="C1452" i="1"/>
  <c r="D1451" i="1"/>
  <c r="C1451" i="1"/>
  <c r="H1450" i="1"/>
  <c r="D1450" i="1"/>
  <c r="C1450" i="1"/>
  <c r="D1449" i="1"/>
  <c r="J1449" i="1" s="1"/>
  <c r="C1449" i="1"/>
  <c r="D1448" i="1"/>
  <c r="H1448" i="1" s="1"/>
  <c r="C1448" i="1"/>
  <c r="D1447" i="1"/>
  <c r="J1447" i="1" s="1"/>
  <c r="C1447" i="1"/>
  <c r="D1446" i="1"/>
  <c r="H1446" i="1" s="1"/>
  <c r="C1446" i="1"/>
  <c r="C1445" i="1"/>
  <c r="G1444" i="1"/>
  <c r="D1444" i="1"/>
  <c r="C1444" i="1"/>
  <c r="D1443" i="1"/>
  <c r="C1443" i="1"/>
  <c r="G1443" i="1" s="1"/>
  <c r="G1442" i="1"/>
  <c r="D1442" i="1"/>
  <c r="C1442" i="1"/>
  <c r="G1441" i="1"/>
  <c r="D1441" i="1"/>
  <c r="C1441" i="1"/>
  <c r="G1440" i="1"/>
  <c r="D1440" i="1"/>
  <c r="C1440" i="1"/>
  <c r="G1439" i="1"/>
  <c r="D1439" i="1"/>
  <c r="C1439" i="1"/>
  <c r="D1438" i="1"/>
  <c r="D1434" i="1"/>
  <c r="C1434" i="1"/>
  <c r="D1433" i="1"/>
  <c r="C1433" i="1"/>
  <c r="G1432" i="1"/>
  <c r="D1432" i="1"/>
  <c r="C1432" i="1"/>
  <c r="H1432" i="1" s="1"/>
  <c r="G1431" i="1"/>
  <c r="D1431" i="1"/>
  <c r="C1431" i="1"/>
  <c r="H1431" i="1" s="1"/>
  <c r="D1430" i="1"/>
  <c r="C1430" i="1"/>
  <c r="D1429" i="1"/>
  <c r="C1429" i="1"/>
  <c r="G1428" i="1"/>
  <c r="D1428" i="1"/>
  <c r="C1428" i="1"/>
  <c r="H1428" i="1" s="1"/>
  <c r="G1427" i="1"/>
  <c r="D1427" i="1"/>
  <c r="C1427" i="1"/>
  <c r="H1427" i="1" s="1"/>
  <c r="D1426" i="1"/>
  <c r="C1426" i="1"/>
  <c r="D1425" i="1"/>
  <c r="C1425" i="1"/>
  <c r="G1424" i="1"/>
  <c r="D1424" i="1"/>
  <c r="C1424" i="1"/>
  <c r="H1424" i="1" s="1"/>
  <c r="D1423" i="1"/>
  <c r="G1423" i="1" s="1"/>
  <c r="C1423" i="1"/>
  <c r="D1422" i="1"/>
  <c r="C1422" i="1"/>
  <c r="D1421" i="1"/>
  <c r="C1421" i="1"/>
  <c r="G1420" i="1"/>
  <c r="D1420" i="1"/>
  <c r="C1420" i="1"/>
  <c r="H1420" i="1" s="1"/>
  <c r="G1419" i="1"/>
  <c r="D1419" i="1"/>
  <c r="C1419" i="1"/>
  <c r="H1419" i="1" s="1"/>
  <c r="D1418" i="1"/>
  <c r="C1418" i="1"/>
  <c r="D1417" i="1"/>
  <c r="C1417" i="1"/>
  <c r="C1416" i="1"/>
  <c r="G1415" i="1"/>
  <c r="D1415" i="1"/>
  <c r="C1415" i="1"/>
  <c r="H1415" i="1" s="1"/>
  <c r="D1414" i="1"/>
  <c r="C1414" i="1"/>
  <c r="D1413" i="1"/>
  <c r="C1413" i="1"/>
  <c r="D1412" i="1"/>
  <c r="G1412" i="1" s="1"/>
  <c r="C1412" i="1"/>
  <c r="H1412" i="1" s="1"/>
  <c r="G1411" i="1"/>
  <c r="D1411" i="1"/>
  <c r="C1411" i="1"/>
  <c r="H1411" i="1" s="1"/>
  <c r="D1410" i="1"/>
  <c r="C1410" i="1"/>
  <c r="D1409" i="1"/>
  <c r="C1409" i="1"/>
  <c r="C1408" i="1"/>
  <c r="G1407" i="1"/>
  <c r="D1407" i="1"/>
  <c r="C1407" i="1"/>
  <c r="D1406" i="1"/>
  <c r="C1406" i="1"/>
  <c r="D1405" i="1"/>
  <c r="C1405" i="1"/>
  <c r="D1404" i="1"/>
  <c r="G1404" i="1" s="1"/>
  <c r="C1404" i="1"/>
  <c r="D1403" i="1"/>
  <c r="G1403" i="1" s="1"/>
  <c r="C1403" i="1"/>
  <c r="H1403" i="1" s="1"/>
  <c r="D1402" i="1"/>
  <c r="C1402" i="1"/>
  <c r="C1401" i="1"/>
  <c r="G1400" i="1"/>
  <c r="D1400" i="1"/>
  <c r="C1400" i="1"/>
  <c r="H1400" i="1" s="1"/>
  <c r="G1399" i="1"/>
  <c r="D1399" i="1"/>
  <c r="C1399" i="1"/>
  <c r="H1399" i="1" s="1"/>
  <c r="D1398" i="1"/>
  <c r="C1398" i="1"/>
  <c r="D1397" i="1"/>
  <c r="C1397" i="1"/>
  <c r="G1396" i="1"/>
  <c r="D1396" i="1"/>
  <c r="C1396" i="1"/>
  <c r="H1396" i="1" s="1"/>
  <c r="G1395" i="1"/>
  <c r="D1395" i="1"/>
  <c r="C1395" i="1"/>
  <c r="H1395" i="1" s="1"/>
  <c r="D1394" i="1"/>
  <c r="C1394" i="1"/>
  <c r="D1393" i="1"/>
  <c r="C1393" i="1"/>
  <c r="G1392" i="1"/>
  <c r="D1392" i="1"/>
  <c r="C1392" i="1"/>
  <c r="H1392" i="1" s="1"/>
  <c r="G1391" i="1"/>
  <c r="D1391" i="1"/>
  <c r="C1391" i="1"/>
  <c r="H1391" i="1" s="1"/>
  <c r="D1390" i="1"/>
  <c r="C1390" i="1"/>
  <c r="D1389" i="1"/>
  <c r="C1389" i="1"/>
  <c r="G1388" i="1"/>
  <c r="D1388" i="1"/>
  <c r="C1388" i="1"/>
  <c r="H1388" i="1" s="1"/>
  <c r="G1387" i="1"/>
  <c r="D1387" i="1"/>
  <c r="C1387" i="1"/>
  <c r="H1387" i="1" s="1"/>
  <c r="D1386" i="1"/>
  <c r="C1386" i="1"/>
  <c r="D1385" i="1"/>
  <c r="C1385" i="1"/>
  <c r="G1384" i="1"/>
  <c r="D1384" i="1"/>
  <c r="C1384" i="1"/>
  <c r="H1384" i="1" s="1"/>
  <c r="G1383" i="1"/>
  <c r="D1383" i="1"/>
  <c r="C1383" i="1"/>
  <c r="H1383" i="1" s="1"/>
  <c r="D1382" i="1"/>
  <c r="C1382" i="1"/>
  <c r="D1381" i="1"/>
  <c r="C1381" i="1"/>
  <c r="G1380" i="1"/>
  <c r="D1380" i="1"/>
  <c r="C1380" i="1"/>
  <c r="H1380" i="1" s="1"/>
  <c r="G1379" i="1"/>
  <c r="D1379" i="1"/>
  <c r="C1379" i="1"/>
  <c r="H1379" i="1" s="1"/>
  <c r="D1378" i="1"/>
  <c r="C1378" i="1"/>
  <c r="D1377" i="1"/>
  <c r="C1377" i="1"/>
  <c r="D1376" i="1"/>
  <c r="G1376" i="1" s="1"/>
  <c r="C1376" i="1"/>
  <c r="H1376" i="1" s="1"/>
  <c r="G1375" i="1"/>
  <c r="D1375" i="1"/>
  <c r="C1375" i="1"/>
  <c r="H1375" i="1" s="1"/>
  <c r="D1374" i="1"/>
  <c r="C1374" i="1"/>
  <c r="D1373" i="1"/>
  <c r="C1373" i="1"/>
  <c r="G1372" i="1"/>
  <c r="D1372" i="1"/>
  <c r="C1372" i="1"/>
  <c r="H1372" i="1" s="1"/>
  <c r="G1371" i="1"/>
  <c r="D1371" i="1"/>
  <c r="C1371" i="1"/>
  <c r="H1371" i="1" s="1"/>
  <c r="D1370" i="1"/>
  <c r="C1370" i="1"/>
  <c r="C1369" i="1"/>
  <c r="G1368" i="1"/>
  <c r="D1368" i="1"/>
  <c r="C1368" i="1"/>
  <c r="H1368" i="1" s="1"/>
  <c r="G1367" i="1"/>
  <c r="D1367" i="1"/>
  <c r="C1367" i="1"/>
  <c r="H1367" i="1" s="1"/>
  <c r="D1366" i="1"/>
  <c r="C1366" i="1"/>
  <c r="D1365" i="1"/>
  <c r="C1365" i="1"/>
  <c r="G1364" i="1"/>
  <c r="D1364" i="1"/>
  <c r="C1364" i="1"/>
  <c r="H1364" i="1" s="1"/>
  <c r="G1363" i="1"/>
  <c r="D1363" i="1"/>
  <c r="C1363" i="1"/>
  <c r="H1363" i="1" s="1"/>
  <c r="D1362" i="1"/>
  <c r="C1362" i="1"/>
  <c r="D1361" i="1"/>
  <c r="C1361" i="1"/>
  <c r="G1360" i="1"/>
  <c r="D1360" i="1"/>
  <c r="C1360" i="1"/>
  <c r="H1360" i="1" s="1"/>
  <c r="G1359" i="1"/>
  <c r="D1359" i="1"/>
  <c r="C1359" i="1"/>
  <c r="H1359" i="1" s="1"/>
  <c r="D1358" i="1"/>
  <c r="C1358" i="1"/>
  <c r="D1357" i="1"/>
  <c r="C1357" i="1"/>
  <c r="G1356" i="1"/>
  <c r="D1356" i="1"/>
  <c r="C1356" i="1"/>
  <c r="H1356" i="1" s="1"/>
  <c r="G1355" i="1"/>
  <c r="D1355" i="1"/>
  <c r="C1355" i="1"/>
  <c r="H1355" i="1" s="1"/>
  <c r="D1354" i="1"/>
  <c r="C1354" i="1"/>
  <c r="D1353" i="1"/>
  <c r="C1353" i="1"/>
  <c r="G1352" i="1"/>
  <c r="D1352" i="1"/>
  <c r="C1352" i="1"/>
  <c r="H1352" i="1" s="1"/>
  <c r="G1351" i="1"/>
  <c r="D1351" i="1"/>
  <c r="C1351" i="1"/>
  <c r="H1351" i="1" s="1"/>
  <c r="D1350" i="1"/>
  <c r="C1350" i="1"/>
  <c r="D1349" i="1"/>
  <c r="C1349" i="1"/>
  <c r="D1348" i="1"/>
  <c r="G1348" i="1" s="1"/>
  <c r="C1348" i="1"/>
  <c r="H1348" i="1" s="1"/>
  <c r="D1347" i="1"/>
  <c r="G1347" i="1" s="1"/>
  <c r="C1347" i="1"/>
  <c r="H1347" i="1" s="1"/>
  <c r="D1346" i="1"/>
  <c r="C1346" i="1"/>
  <c r="D1345" i="1"/>
  <c r="C1345" i="1"/>
  <c r="C1344" i="1"/>
  <c r="G1343" i="1"/>
  <c r="D1343" i="1"/>
  <c r="C1343" i="1"/>
  <c r="H1343" i="1" s="1"/>
  <c r="D1342" i="1"/>
  <c r="C1342" i="1"/>
  <c r="D1341" i="1"/>
  <c r="C1341" i="1"/>
  <c r="G1340" i="1"/>
  <c r="D1340" i="1"/>
  <c r="C1340" i="1"/>
  <c r="H1340" i="1" s="1"/>
  <c r="G1339" i="1"/>
  <c r="D1339" i="1"/>
  <c r="C1339" i="1"/>
  <c r="H1339" i="1" s="1"/>
  <c r="D1338" i="1"/>
  <c r="C1338" i="1"/>
  <c r="D1337" i="1"/>
  <c r="C1337" i="1"/>
  <c r="G1336" i="1"/>
  <c r="D1336" i="1"/>
  <c r="C1336" i="1"/>
  <c r="H1336" i="1" s="1"/>
  <c r="G1335" i="1"/>
  <c r="D1335" i="1"/>
  <c r="C1335" i="1"/>
  <c r="H1335" i="1" s="1"/>
  <c r="D1334" i="1"/>
  <c r="C1334" i="1"/>
  <c r="D1333" i="1"/>
  <c r="C1333" i="1"/>
  <c r="D1332" i="1"/>
  <c r="G1332" i="1" s="1"/>
  <c r="C1332" i="1"/>
  <c r="D1331" i="1"/>
  <c r="G1331" i="1" s="1"/>
  <c r="C1331" i="1"/>
  <c r="H1331" i="1" s="1"/>
  <c r="D1330" i="1"/>
  <c r="C1330" i="1"/>
  <c r="C1329" i="1"/>
  <c r="G1328" i="1"/>
  <c r="D1328" i="1"/>
  <c r="C1328" i="1"/>
  <c r="H1328" i="1" s="1"/>
  <c r="G1327" i="1"/>
  <c r="D1327" i="1"/>
  <c r="C1327" i="1"/>
  <c r="H1327" i="1" s="1"/>
  <c r="D1326" i="1"/>
  <c r="C1326" i="1"/>
  <c r="D1325" i="1"/>
  <c r="C1325" i="1"/>
  <c r="G1324" i="1"/>
  <c r="D1324" i="1"/>
  <c r="C1324" i="1"/>
  <c r="H1324" i="1" s="1"/>
  <c r="G1323" i="1"/>
  <c r="D1323" i="1"/>
  <c r="C1323" i="1"/>
  <c r="H1323" i="1" s="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G1283" i="1"/>
  <c r="D1283" i="1"/>
  <c r="C1283" i="1"/>
  <c r="H1283" i="1" s="1"/>
  <c r="G1282" i="1"/>
  <c r="D1282" i="1"/>
  <c r="C1282" i="1"/>
  <c r="H1282" i="1" s="1"/>
  <c r="D1281" i="1"/>
  <c r="C1281" i="1"/>
  <c r="H1281" i="1" s="1"/>
  <c r="D1280" i="1"/>
  <c r="C1280" i="1"/>
  <c r="H1280" i="1" s="1"/>
  <c r="G1279" i="1"/>
  <c r="D1279" i="1"/>
  <c r="C1279" i="1"/>
  <c r="H1279" i="1" s="1"/>
  <c r="G1278" i="1"/>
  <c r="D1278" i="1"/>
  <c r="C1278" i="1"/>
  <c r="H1278" i="1" s="1"/>
  <c r="D1277" i="1"/>
  <c r="C1277" i="1"/>
  <c r="H1277" i="1" s="1"/>
  <c r="D1276" i="1"/>
  <c r="C1276" i="1"/>
  <c r="H1276" i="1" s="1"/>
  <c r="G1275" i="1"/>
  <c r="D1275" i="1"/>
  <c r="C1275" i="1"/>
  <c r="H1275" i="1" s="1"/>
  <c r="G1274" i="1"/>
  <c r="D1274" i="1"/>
  <c r="C1274" i="1"/>
  <c r="H1274" i="1" s="1"/>
  <c r="D1273" i="1"/>
  <c r="C1273" i="1"/>
  <c r="H1273" i="1" s="1"/>
  <c r="D1272" i="1"/>
  <c r="C1272" i="1"/>
  <c r="H1272" i="1" s="1"/>
  <c r="G1271" i="1"/>
  <c r="D1271" i="1"/>
  <c r="C1271" i="1"/>
  <c r="H1271" i="1" s="1"/>
  <c r="G1270" i="1"/>
  <c r="D1270" i="1"/>
  <c r="C1270" i="1"/>
  <c r="H1270" i="1" s="1"/>
  <c r="D1269" i="1"/>
  <c r="C1269" i="1"/>
  <c r="H1269" i="1" s="1"/>
  <c r="D1268" i="1"/>
  <c r="C1268" i="1"/>
  <c r="H1268" i="1" s="1"/>
  <c r="G1267" i="1"/>
  <c r="D1267" i="1"/>
  <c r="C1267" i="1"/>
  <c r="H1267" i="1" s="1"/>
  <c r="G1266" i="1"/>
  <c r="D1266" i="1"/>
  <c r="C1266" i="1"/>
  <c r="H1266" i="1" s="1"/>
  <c r="D1265" i="1"/>
  <c r="C1265" i="1"/>
  <c r="H1265" i="1" s="1"/>
  <c r="D1264" i="1"/>
  <c r="C1264" i="1"/>
  <c r="H1264" i="1" s="1"/>
  <c r="G1263" i="1"/>
  <c r="D1263" i="1"/>
  <c r="C1263" i="1"/>
  <c r="H1263" i="1" s="1"/>
  <c r="G1262" i="1"/>
  <c r="D1262" i="1"/>
  <c r="C1262" i="1"/>
  <c r="H1262" i="1" s="1"/>
  <c r="D1261" i="1"/>
  <c r="C1261" i="1"/>
  <c r="H1261" i="1" s="1"/>
  <c r="D1260" i="1"/>
  <c r="C1260" i="1"/>
  <c r="H1260" i="1" s="1"/>
  <c r="G1259" i="1"/>
  <c r="D1259" i="1"/>
  <c r="C1259" i="1"/>
  <c r="H1259" i="1" s="1"/>
  <c r="G1258" i="1"/>
  <c r="D1258" i="1"/>
  <c r="C1258" i="1"/>
  <c r="H1258" i="1" s="1"/>
  <c r="D1257" i="1"/>
  <c r="C1257" i="1"/>
  <c r="H1257" i="1" s="1"/>
  <c r="D1256" i="1"/>
  <c r="C1256" i="1"/>
  <c r="H1256" i="1" s="1"/>
  <c r="G1255" i="1"/>
  <c r="D1255" i="1"/>
  <c r="C1255" i="1"/>
  <c r="H1255" i="1" s="1"/>
  <c r="G1254" i="1"/>
  <c r="D1254" i="1"/>
  <c r="C1254" i="1"/>
  <c r="H1254" i="1" s="1"/>
  <c r="D1253" i="1"/>
  <c r="C1253" i="1"/>
  <c r="H1253" i="1" s="1"/>
  <c r="D1252" i="1"/>
  <c r="C1252" i="1"/>
  <c r="H1252" i="1" s="1"/>
  <c r="G1251" i="1"/>
  <c r="D1251" i="1"/>
  <c r="C1251" i="1"/>
  <c r="H1251" i="1" s="1"/>
  <c r="G1250" i="1"/>
  <c r="D1250" i="1"/>
  <c r="C1250" i="1"/>
  <c r="H1250" i="1" s="1"/>
  <c r="D1249" i="1"/>
  <c r="C1249" i="1"/>
  <c r="H1249" i="1" s="1"/>
  <c r="D1248" i="1"/>
  <c r="C1248" i="1"/>
  <c r="H1248" i="1" s="1"/>
  <c r="G1247" i="1"/>
  <c r="D1247" i="1"/>
  <c r="C1247" i="1"/>
  <c r="H1247" i="1" s="1"/>
  <c r="G1246" i="1"/>
  <c r="D1246" i="1"/>
  <c r="C1246" i="1"/>
  <c r="H1246" i="1" s="1"/>
  <c r="D1245" i="1"/>
  <c r="C1245" i="1"/>
  <c r="H1245" i="1" s="1"/>
  <c r="D1244" i="1"/>
  <c r="C1244" i="1"/>
  <c r="H1244" i="1" s="1"/>
  <c r="D1243" i="1"/>
  <c r="G1243" i="1" s="1"/>
  <c r="C1243" i="1"/>
  <c r="H1243" i="1" s="1"/>
  <c r="G1242" i="1"/>
  <c r="D1242" i="1"/>
  <c r="C1242" i="1"/>
  <c r="H1242" i="1" s="1"/>
  <c r="D1241" i="1"/>
  <c r="C1241" i="1"/>
  <c r="D1240" i="1"/>
  <c r="C1240" i="1"/>
  <c r="H1240" i="1" s="1"/>
  <c r="G1239" i="1"/>
  <c r="D1239" i="1"/>
  <c r="C1239" i="1"/>
  <c r="H1239" i="1" s="1"/>
  <c r="D1238" i="1"/>
  <c r="G1238" i="1" s="1"/>
  <c r="C1238" i="1"/>
  <c r="D1237" i="1"/>
  <c r="C1237" i="1"/>
  <c r="H1237" i="1" s="1"/>
  <c r="D1236" i="1"/>
  <c r="C1236" i="1"/>
  <c r="H1236" i="1" s="1"/>
  <c r="G1235" i="1"/>
  <c r="D1235" i="1"/>
  <c r="C1235" i="1"/>
  <c r="D1234" i="1"/>
  <c r="G1234" i="1" s="1"/>
  <c r="C1234" i="1"/>
  <c r="D1233" i="1"/>
  <c r="C1233" i="1"/>
  <c r="H1233" i="1" s="1"/>
  <c r="D1232" i="1"/>
  <c r="C1232" i="1"/>
  <c r="H1232" i="1" s="1"/>
  <c r="G1231" i="1"/>
  <c r="D1231" i="1"/>
  <c r="C1231" i="1"/>
  <c r="D1230" i="1"/>
  <c r="G1230" i="1" s="1"/>
  <c r="C1230" i="1"/>
  <c r="D1229" i="1"/>
  <c r="C1229" i="1"/>
  <c r="H1229" i="1" s="1"/>
  <c r="D1228" i="1"/>
  <c r="C1228" i="1"/>
  <c r="H1228" i="1" s="1"/>
  <c r="C1227" i="1"/>
  <c r="D1226" i="1"/>
  <c r="G1226" i="1" s="1"/>
  <c r="C1226" i="1"/>
  <c r="D1225" i="1"/>
  <c r="C1225" i="1"/>
  <c r="H1225" i="1" s="1"/>
  <c r="D1224" i="1"/>
  <c r="C1224" i="1"/>
  <c r="H1224" i="1" s="1"/>
  <c r="C1223" i="1"/>
  <c r="C1222" i="1"/>
  <c r="D1221" i="1"/>
  <c r="C1221" i="1"/>
  <c r="H1221" i="1" s="1"/>
  <c r="D1220" i="1"/>
  <c r="C1220" i="1"/>
  <c r="H1220" i="1" s="1"/>
  <c r="D1219" i="1"/>
  <c r="G1219" i="1" s="1"/>
  <c r="C1219" i="1"/>
  <c r="D1218" i="1"/>
  <c r="G1218" i="1" s="1"/>
  <c r="C1218" i="1"/>
  <c r="D1217" i="1"/>
  <c r="C1217" i="1"/>
  <c r="H1217" i="1" s="1"/>
  <c r="D1216" i="1"/>
  <c r="C1216" i="1"/>
  <c r="C1215" i="1"/>
  <c r="C1214" i="1"/>
  <c r="D1213" i="1"/>
  <c r="C1213" i="1"/>
  <c r="H1213" i="1" s="1"/>
  <c r="D1212" i="1"/>
  <c r="C1212" i="1"/>
  <c r="H1212" i="1" s="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H1165" i="1"/>
  <c r="G1165" i="1"/>
  <c r="D1165" i="1"/>
  <c r="C1165" i="1"/>
  <c r="D1164" i="1"/>
  <c r="G1164" i="1" s="1"/>
  <c r="C1164" i="1"/>
  <c r="D1163" i="1"/>
  <c r="H1163" i="1" s="1"/>
  <c r="C1163" i="1"/>
  <c r="H1162" i="1"/>
  <c r="G1162" i="1"/>
  <c r="D1162" i="1"/>
  <c r="C1162" i="1"/>
  <c r="H1161" i="1"/>
  <c r="G1161" i="1"/>
  <c r="D1161" i="1"/>
  <c r="C1161" i="1"/>
  <c r="D1160" i="1"/>
  <c r="H1160" i="1" s="1"/>
  <c r="C1160" i="1"/>
  <c r="H1159" i="1"/>
  <c r="G1159" i="1"/>
  <c r="D1159" i="1"/>
  <c r="C1159" i="1"/>
  <c r="D1158" i="1"/>
  <c r="H1158" i="1" s="1"/>
  <c r="C1158" i="1"/>
  <c r="D1157" i="1"/>
  <c r="G1157" i="1" s="1"/>
  <c r="C1157" i="1"/>
  <c r="D1156" i="1"/>
  <c r="G1156" i="1" s="1"/>
  <c r="C1156" i="1"/>
  <c r="D1155" i="1"/>
  <c r="H1155" i="1" s="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D1144" i="1"/>
  <c r="H1144" i="1" s="1"/>
  <c r="C1144" i="1"/>
  <c r="H1143" i="1"/>
  <c r="G1143" i="1"/>
  <c r="D1143" i="1"/>
  <c r="C1143"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D1050" i="1"/>
  <c r="G1050" i="1" s="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D1035" i="1"/>
  <c r="G1035" i="1" s="1"/>
  <c r="C1035" i="1"/>
  <c r="H1034" i="1"/>
  <c r="D1034" i="1"/>
  <c r="G1034" i="1" s="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D1026" i="1"/>
  <c r="G1026" i="1" s="1"/>
  <c r="C1026" i="1"/>
  <c r="H1025" i="1"/>
  <c r="D1025" i="1"/>
  <c r="G1025" i="1" s="1"/>
  <c r="C1025" i="1"/>
  <c r="H1024" i="1"/>
  <c r="G1024" i="1"/>
  <c r="D1024" i="1"/>
  <c r="C1024" i="1"/>
  <c r="D1023" i="1"/>
  <c r="G1023" i="1" s="1"/>
  <c r="C1023" i="1"/>
  <c r="H1022" i="1"/>
  <c r="G1022" i="1"/>
  <c r="D1022" i="1"/>
  <c r="C1022" i="1"/>
  <c r="H1021" i="1"/>
  <c r="D1021" i="1"/>
  <c r="G1021" i="1" s="1"/>
  <c r="C1021" i="1"/>
  <c r="H1020" i="1"/>
  <c r="D1020" i="1"/>
  <c r="G1020" i="1" s="1"/>
  <c r="C1020"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D1008" i="1"/>
  <c r="G1008" i="1" s="1"/>
  <c r="C1008" i="1"/>
  <c r="H1007" i="1"/>
  <c r="D1007" i="1"/>
  <c r="G1007" i="1" s="1"/>
  <c r="C1007" i="1"/>
  <c r="H1006" i="1"/>
  <c r="G1006" i="1"/>
  <c r="D1006" i="1"/>
  <c r="C1006" i="1"/>
  <c r="H1005" i="1"/>
  <c r="G1005" i="1"/>
  <c r="D1005" i="1"/>
  <c r="C1005" i="1"/>
  <c r="H1004" i="1"/>
  <c r="D1004" i="1"/>
  <c r="G1004" i="1" s="1"/>
  <c r="C1004" i="1"/>
  <c r="H1003" i="1"/>
  <c r="G1003" i="1"/>
  <c r="D1003" i="1"/>
  <c r="C1003" i="1"/>
  <c r="H1002" i="1"/>
  <c r="G1002" i="1"/>
  <c r="D1002" i="1"/>
  <c r="C1002" i="1"/>
  <c r="H1001" i="1"/>
  <c r="G1001" i="1"/>
  <c r="D1001" i="1"/>
  <c r="C1001" i="1"/>
  <c r="H1000" i="1"/>
  <c r="D1000" i="1"/>
  <c r="G1000" i="1" s="1"/>
  <c r="C1000" i="1"/>
  <c r="H999" i="1"/>
  <c r="G999" i="1"/>
  <c r="D999" i="1"/>
  <c r="C999" i="1"/>
  <c r="H998" i="1"/>
  <c r="G998" i="1"/>
  <c r="D998" i="1"/>
  <c r="C998" i="1"/>
  <c r="D997" i="1"/>
  <c r="G997" i="1" s="1"/>
  <c r="C997" i="1"/>
  <c r="D996" i="1"/>
  <c r="H996" i="1" s="1"/>
  <c r="C996" i="1"/>
  <c r="H995" i="1"/>
  <c r="D995" i="1"/>
  <c r="G995" i="1" s="1"/>
  <c r="C995" i="1"/>
  <c r="H994" i="1"/>
  <c r="D994" i="1"/>
  <c r="G994" i="1" s="1"/>
  <c r="C994" i="1"/>
  <c r="H993" i="1"/>
  <c r="G993" i="1"/>
  <c r="D993" i="1"/>
  <c r="C993" i="1"/>
  <c r="H992" i="1"/>
  <c r="D992" i="1"/>
  <c r="G992" i="1" s="1"/>
  <c r="C992" i="1"/>
  <c r="C991" i="1"/>
  <c r="C990" i="1"/>
  <c r="D989" i="1"/>
  <c r="H989" i="1" s="1"/>
  <c r="C989" i="1"/>
  <c r="D988" i="1"/>
  <c r="H988" i="1" s="1"/>
  <c r="C988" i="1"/>
  <c r="D987" i="1"/>
  <c r="H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D951" i="1"/>
  <c r="H951" i="1" s="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D822" i="1"/>
  <c r="H822" i="1" s="1"/>
  <c r="C822" i="1"/>
  <c r="H821" i="1"/>
  <c r="G821" i="1"/>
  <c r="D821" i="1"/>
  <c r="C821" i="1"/>
  <c r="H820" i="1"/>
  <c r="G820" i="1"/>
  <c r="D820" i="1"/>
  <c r="C820" i="1"/>
  <c r="H819" i="1"/>
  <c r="G819" i="1"/>
  <c r="D819" i="1"/>
  <c r="C819" i="1"/>
  <c r="D818" i="1"/>
  <c r="H818" i="1" s="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D646" i="1"/>
  <c r="G646" i="1" s="1"/>
  <c r="C646" i="1"/>
  <c r="D645" i="1"/>
  <c r="G645" i="1" s="1"/>
  <c r="C645" i="1"/>
  <c r="D644" i="1"/>
  <c r="G644" i="1" s="1"/>
  <c r="C644" i="1"/>
  <c r="D643" i="1"/>
  <c r="H643" i="1" s="1"/>
  <c r="C643" i="1"/>
  <c r="D642" i="1"/>
  <c r="H642" i="1" s="1"/>
  <c r="C642" i="1"/>
  <c r="H641" i="1"/>
  <c r="G641" i="1"/>
  <c r="D641" i="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C412" i="1"/>
  <c r="D406" i="1"/>
  <c r="H406" i="1" s="1"/>
  <c r="C406" i="1"/>
  <c r="D405" i="1"/>
  <c r="H405" i="1" s="1"/>
  <c r="C405"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D364" i="1"/>
  <c r="G364" i="1" s="1"/>
  <c r="C364" i="1"/>
  <c r="H363" i="1"/>
  <c r="G363" i="1"/>
  <c r="D363" i="1"/>
  <c r="C363" i="1"/>
  <c r="H362" i="1"/>
  <c r="D362" i="1"/>
  <c r="G362" i="1" s="1"/>
  <c r="C362" i="1"/>
  <c r="H361" i="1"/>
  <c r="D361" i="1"/>
  <c r="G361" i="1" s="1"/>
  <c r="C361" i="1"/>
  <c r="H360" i="1"/>
  <c r="D360" i="1"/>
  <c r="G360" i="1" s="1"/>
  <c r="C360"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D307" i="1"/>
  <c r="H307" i="1" s="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H296" i="1" s="1"/>
  <c r="C296" i="1"/>
  <c r="D295" i="1"/>
  <c r="H295" i="1" s="1"/>
  <c r="C295" i="1"/>
  <c r="C294" i="1"/>
  <c r="H292" i="1"/>
  <c r="G292" i="1"/>
  <c r="D292" i="1"/>
  <c r="C292" i="1"/>
  <c r="H291" i="1"/>
  <c r="G291" i="1"/>
  <c r="D291" i="1"/>
  <c r="C291" i="1"/>
  <c r="D290" i="1"/>
  <c r="H290" i="1" s="1"/>
  <c r="C290" i="1"/>
  <c r="D289" i="1"/>
  <c r="C289" i="1"/>
  <c r="H289" i="1" s="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D261" i="1"/>
  <c r="G261" i="1" s="1"/>
  <c r="C261" i="1"/>
  <c r="H260" i="1"/>
  <c r="G260" i="1"/>
  <c r="D260" i="1"/>
  <c r="C260" i="1"/>
  <c r="D259" i="1"/>
  <c r="H258" i="1"/>
  <c r="G258" i="1"/>
  <c r="D258" i="1"/>
  <c r="C258" i="1"/>
  <c r="D257" i="1"/>
  <c r="H257" i="1" s="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H190" i="1"/>
  <c r="G190" i="1"/>
  <c r="D190" i="1"/>
  <c r="C190" i="1"/>
  <c r="D189" i="1"/>
  <c r="H189" i="1" s="1"/>
  <c r="C189" i="1"/>
  <c r="H188" i="1"/>
  <c r="G188" i="1"/>
  <c r="D188" i="1"/>
  <c r="C188" i="1"/>
  <c r="D187" i="1"/>
  <c r="H187" i="1" s="1"/>
  <c r="C187" i="1"/>
  <c r="D186" i="1"/>
  <c r="H186" i="1" s="1"/>
  <c r="C186" i="1"/>
  <c r="D185" i="1"/>
  <c r="H185" i="1" s="1"/>
  <c r="C185" i="1"/>
  <c r="C184" i="1"/>
  <c r="H183" i="1"/>
  <c r="G183" i="1"/>
  <c r="D183" i="1"/>
  <c r="C183" i="1"/>
  <c r="D182" i="1"/>
  <c r="H182" i="1" s="1"/>
  <c r="C182" i="1"/>
  <c r="D181" i="1"/>
  <c r="H181" i="1" s="1"/>
  <c r="C181" i="1"/>
  <c r="H180" i="1"/>
  <c r="G180" i="1"/>
  <c r="D180" i="1"/>
  <c r="C180" i="1"/>
  <c r="H179" i="1"/>
  <c r="G179" i="1"/>
  <c r="D179" i="1"/>
  <c r="C179" i="1"/>
  <c r="H178" i="1"/>
  <c r="G178" i="1"/>
  <c r="D178" i="1"/>
  <c r="C178" i="1"/>
  <c r="H177" i="1"/>
  <c r="G177" i="1"/>
  <c r="D177" i="1"/>
  <c r="C177" i="1"/>
  <c r="H176" i="1"/>
  <c r="D176" i="1"/>
  <c r="G176" i="1" s="1"/>
  <c r="C176" i="1"/>
  <c r="H175" i="1"/>
  <c r="D175" i="1"/>
  <c r="G175" i="1" s="1"/>
  <c r="C175" i="1"/>
  <c r="H174" i="1"/>
  <c r="G174" i="1"/>
  <c r="D174" i="1"/>
  <c r="C174" i="1"/>
  <c r="C173" i="1"/>
  <c r="H172" i="1"/>
  <c r="G172" i="1"/>
  <c r="D172" i="1"/>
  <c r="C172" i="1"/>
  <c r="H171" i="1"/>
  <c r="G171" i="1"/>
  <c r="D171" i="1"/>
  <c r="C171" i="1"/>
  <c r="H170" i="1"/>
  <c r="D170" i="1"/>
  <c r="G170" i="1" s="1"/>
  <c r="C170" i="1"/>
  <c r="H169" i="1"/>
  <c r="D169" i="1"/>
  <c r="G169" i="1" s="1"/>
  <c r="C169" i="1"/>
  <c r="H168" i="1"/>
  <c r="D168" i="1"/>
  <c r="G168" i="1" s="1"/>
  <c r="C168" i="1"/>
  <c r="H167" i="1"/>
  <c r="G167" i="1"/>
  <c r="D167" i="1"/>
  <c r="C167" i="1"/>
  <c r="H166" i="1"/>
  <c r="D166" i="1"/>
  <c r="G166" i="1" s="1"/>
  <c r="C166" i="1"/>
  <c r="D165" i="1"/>
  <c r="G165" i="1" s="1"/>
  <c r="C165" i="1"/>
  <c r="H164" i="1"/>
  <c r="G164" i="1"/>
  <c r="D164" i="1"/>
  <c r="C164" i="1"/>
  <c r="H163" i="1"/>
  <c r="D163" i="1"/>
  <c r="G163" i="1" s="1"/>
  <c r="C163" i="1"/>
  <c r="H162" i="1"/>
  <c r="G162" i="1"/>
  <c r="D162" i="1"/>
  <c r="C162" i="1"/>
  <c r="D161" i="1"/>
  <c r="H161" i="1" s="1"/>
  <c r="C161" i="1"/>
  <c r="C160" i="1"/>
  <c r="C159" i="1"/>
  <c r="D158" i="1"/>
  <c r="H158" i="1" s="1"/>
  <c r="C158" i="1"/>
  <c r="D157" i="1"/>
  <c r="H157" i="1" s="1"/>
  <c r="C157" i="1"/>
  <c r="H156" i="1"/>
  <c r="G156" i="1"/>
  <c r="D156" i="1"/>
  <c r="C156" i="1"/>
  <c r="C155" i="1"/>
  <c r="H154" i="1"/>
  <c r="G154" i="1"/>
  <c r="D154" i="1"/>
  <c r="C154" i="1"/>
  <c r="H153" i="1"/>
  <c r="G153" i="1"/>
  <c r="D153" i="1"/>
  <c r="C153" i="1"/>
  <c r="H152" i="1"/>
  <c r="G152" i="1"/>
  <c r="D152" i="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D119" i="1"/>
  <c r="H119" i="1" s="1"/>
  <c r="C119" i="1"/>
  <c r="D118" i="1"/>
  <c r="G118" i="1" s="1"/>
  <c r="C118" i="1"/>
  <c r="H117" i="1"/>
  <c r="G117" i="1"/>
  <c r="D117" i="1"/>
  <c r="C117" i="1"/>
  <c r="D116" i="1"/>
  <c r="H116" i="1" s="1"/>
  <c r="C116" i="1"/>
  <c r="H115" i="1"/>
  <c r="G115" i="1"/>
  <c r="D115" i="1"/>
  <c r="C115" i="1"/>
  <c r="H114" i="1"/>
  <c r="G114" i="1"/>
  <c r="D114" i="1"/>
  <c r="C114" i="1"/>
  <c r="H113" i="1"/>
  <c r="G113" i="1"/>
  <c r="D113" i="1"/>
  <c r="C113" i="1"/>
  <c r="H112" i="1"/>
  <c r="G112" i="1"/>
  <c r="D112" i="1"/>
  <c r="C112" i="1"/>
  <c r="H111" i="1"/>
  <c r="G111" i="1"/>
  <c r="D111" i="1"/>
  <c r="C111" i="1"/>
  <c r="H110" i="1"/>
  <c r="D110" i="1"/>
  <c r="G110" i="1" s="1"/>
  <c r="C110" i="1"/>
  <c r="H109" i="1"/>
  <c r="G109" i="1"/>
  <c r="D109" i="1"/>
  <c r="C109" i="1"/>
  <c r="D108" i="1"/>
  <c r="G108" i="1" s="1"/>
  <c r="C108" i="1"/>
  <c r="H107" i="1"/>
  <c r="G107" i="1"/>
  <c r="D107" i="1"/>
  <c r="C107" i="1"/>
  <c r="H106" i="1"/>
  <c r="G106" i="1"/>
  <c r="D106" i="1"/>
  <c r="C106" i="1"/>
  <c r="H105" i="1"/>
  <c r="D105" i="1"/>
  <c r="G105" i="1" s="1"/>
  <c r="C105" i="1"/>
  <c r="H104" i="1"/>
  <c r="G104" i="1"/>
  <c r="D104" i="1"/>
  <c r="C104"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D89" i="1"/>
  <c r="G89" i="1" s="1"/>
  <c r="C89" i="1"/>
  <c r="H88" i="1"/>
  <c r="G88" i="1"/>
  <c r="D88" i="1"/>
  <c r="C88"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D72" i="1"/>
  <c r="H72" i="1" s="1"/>
  <c r="C72" i="1"/>
  <c r="H71" i="1"/>
  <c r="G71" i="1"/>
  <c r="D71" i="1"/>
  <c r="C71"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D57" i="1"/>
  <c r="H57" i="1" s="1"/>
  <c r="C57" i="1"/>
  <c r="D56" i="1"/>
  <c r="H56" i="1" s="1"/>
  <c r="C56"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C25" i="1"/>
  <c r="H24" i="1"/>
  <c r="G24" i="1"/>
  <c r="D24" i="1"/>
  <c r="C24" i="1"/>
  <c r="D23" i="1"/>
  <c r="H23" i="1" s="1"/>
  <c r="C23" i="1"/>
  <c r="H22" i="1"/>
  <c r="G22" i="1"/>
  <c r="D22" i="1"/>
  <c r="C22" i="1"/>
  <c r="H21" i="1"/>
  <c r="G21" i="1"/>
  <c r="D21" i="1"/>
  <c r="C21" i="1"/>
  <c r="H20" i="1"/>
  <c r="G20" i="1"/>
  <c r="D20" i="1"/>
  <c r="C20"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D5" i="1"/>
  <c r="G5" i="1" s="1"/>
  <c r="C5" i="1"/>
  <c r="H4" i="1"/>
  <c r="D4" i="1"/>
  <c r="G4" i="1" s="1"/>
  <c r="C4" i="1"/>
  <c r="C3" i="1"/>
  <c r="E294" i="9" l="1"/>
  <c r="B294" i="9" s="1"/>
  <c r="E293" i="9"/>
  <c r="B293" i="9" s="1"/>
  <c r="G289" i="1"/>
  <c r="C637" i="1"/>
  <c r="C411" i="1"/>
  <c r="G411" i="1" s="1"/>
  <c r="D644" i="4"/>
  <c r="C638" i="1" s="1"/>
  <c r="E273" i="9"/>
  <c r="B273" i="9" s="1"/>
  <c r="H1472" i="1"/>
  <c r="D1469" i="1"/>
  <c r="I31" i="3"/>
  <c r="D1470" i="1"/>
  <c r="G1470" i="1" s="1"/>
  <c r="H29" i="3"/>
  <c r="C1437" i="1"/>
  <c r="J1451" i="1"/>
  <c r="H1451" i="1"/>
  <c r="H1447" i="1"/>
  <c r="G1445" i="1"/>
  <c r="J1445" i="1"/>
  <c r="H1445" i="1"/>
  <c r="E6" i="7"/>
  <c r="C1438" i="1"/>
  <c r="H1423" i="1"/>
  <c r="H1416" i="1"/>
  <c r="D1408" i="1"/>
  <c r="G1408" i="1" s="1"/>
  <c r="H1408" i="1"/>
  <c r="H1407" i="1"/>
  <c r="D1401" i="1"/>
  <c r="G1401" i="1" s="1"/>
  <c r="H1404" i="1"/>
  <c r="F75" i="6"/>
  <c r="H1344" i="1"/>
  <c r="E35" i="6"/>
  <c r="H1332" i="1"/>
  <c r="E5" i="6"/>
  <c r="I24" i="3"/>
  <c r="D1299" i="1"/>
  <c r="H1299" i="1" s="1"/>
  <c r="F6" i="6"/>
  <c r="D1300" i="1"/>
  <c r="H1576" i="1"/>
  <c r="G1576" i="1"/>
  <c r="G1497" i="1"/>
  <c r="G1515" i="1"/>
  <c r="G1511" i="1"/>
  <c r="G1513" i="1"/>
  <c r="H1510" i="1"/>
  <c r="H1508" i="1"/>
  <c r="G1507" i="1"/>
  <c r="C1501" i="1"/>
  <c r="H1501" i="1" s="1"/>
  <c r="G1503" i="1"/>
  <c r="H1499" i="1"/>
  <c r="G1499" i="1"/>
  <c r="G1501" i="1"/>
  <c r="H1493" i="1"/>
  <c r="G1493" i="1"/>
  <c r="G1495" i="1"/>
  <c r="H1490" i="1"/>
  <c r="H1486" i="1"/>
  <c r="G1485" i="1"/>
  <c r="D6" i="8"/>
  <c r="C1481" i="1" s="1"/>
  <c r="G1481" i="1" s="1"/>
  <c r="H1483" i="1"/>
  <c r="G1483" i="1"/>
  <c r="H1484" i="1"/>
  <c r="H1241" i="1"/>
  <c r="D1227" i="1"/>
  <c r="G1227" i="1" s="1"/>
  <c r="E245" i="5"/>
  <c r="D1222" i="1" s="1"/>
  <c r="G1222" i="1" s="1"/>
  <c r="H1216" i="1"/>
  <c r="D1215" i="1"/>
  <c r="G1215" i="1" s="1"/>
  <c r="F239" i="5"/>
  <c r="G1166" i="1"/>
  <c r="H1164" i="1"/>
  <c r="G1163" i="1"/>
  <c r="D1153" i="1"/>
  <c r="G1160" i="1"/>
  <c r="G1158" i="1"/>
  <c r="H1157" i="1"/>
  <c r="H1156" i="1"/>
  <c r="G1155" i="1"/>
  <c r="G1144" i="1"/>
  <c r="H1142" i="1"/>
  <c r="G1142" i="1"/>
  <c r="F164" i="5"/>
  <c r="G996" i="1"/>
  <c r="H1023" i="1"/>
  <c r="D1019" i="1"/>
  <c r="H997" i="1"/>
  <c r="D991" i="1"/>
  <c r="G989" i="1"/>
  <c r="G988" i="1"/>
  <c r="G986" i="1"/>
  <c r="G987" i="1"/>
  <c r="G288" i="1"/>
  <c r="G632" i="1"/>
  <c r="G631" i="1"/>
  <c r="G406" i="1"/>
  <c r="G405" i="1"/>
  <c r="H404" i="1"/>
  <c r="E644" i="4"/>
  <c r="D638" i="1" s="1"/>
  <c r="G290" i="1"/>
  <c r="G413" i="1"/>
  <c r="D412" i="1"/>
  <c r="H412" i="1" s="1"/>
  <c r="E643" i="4"/>
  <c r="D637" i="1" s="1"/>
  <c r="G951" i="1"/>
  <c r="G822" i="1"/>
  <c r="G818" i="1"/>
  <c r="G809" i="1"/>
  <c r="E275" i="9"/>
  <c r="B275" i="9" s="1"/>
  <c r="H644" i="1"/>
  <c r="G643" i="1"/>
  <c r="G642" i="1"/>
  <c r="H645" i="1"/>
  <c r="E593" i="4"/>
  <c r="D587" i="1" s="1"/>
  <c r="F265" i="9"/>
  <c r="B265" i="9" s="1"/>
  <c r="H386" i="1"/>
  <c r="G386" i="1"/>
  <c r="G358" i="1"/>
  <c r="H358" i="1"/>
  <c r="D359" i="1"/>
  <c r="F363" i="4"/>
  <c r="F364" i="4"/>
  <c r="G307" i="1"/>
  <c r="G308" i="1"/>
  <c r="G295" i="1"/>
  <c r="G296" i="1"/>
  <c r="G257" i="1"/>
  <c r="G255" i="1"/>
  <c r="G256" i="1"/>
  <c r="F259" i="4"/>
  <c r="E68" i="9"/>
  <c r="B68" i="9" s="1"/>
  <c r="G191" i="1"/>
  <c r="G189" i="1"/>
  <c r="G187" i="1"/>
  <c r="G186" i="1"/>
  <c r="E47" i="9"/>
  <c r="B47" i="9" s="1"/>
  <c r="F223" i="9"/>
  <c r="G185" i="1"/>
  <c r="H184" i="1"/>
  <c r="G182" i="1"/>
  <c r="F221" i="9"/>
  <c r="B221" i="9" s="1"/>
  <c r="G181" i="1"/>
  <c r="E43" i="9"/>
  <c r="B43" i="9" s="1"/>
  <c r="F177" i="4"/>
  <c r="G173" i="1"/>
  <c r="H173" i="1"/>
  <c r="E163" i="4"/>
  <c r="D159" i="1" s="1"/>
  <c r="H159" i="1" s="1"/>
  <c r="H165" i="1"/>
  <c r="D160" i="1"/>
  <c r="H160" i="1" s="1"/>
  <c r="G161" i="1"/>
  <c r="F164" i="4"/>
  <c r="G158" i="1"/>
  <c r="G157" i="1"/>
  <c r="G155" i="1"/>
  <c r="H155" i="1"/>
  <c r="F159" i="4"/>
  <c r="E40" i="9"/>
  <c r="B40" i="9" s="1"/>
  <c r="G149" i="1"/>
  <c r="G150" i="1"/>
  <c r="E152" i="4"/>
  <c r="G21" i="9" s="1"/>
  <c r="G119" i="1"/>
  <c r="G116" i="1"/>
  <c r="H118" i="1"/>
  <c r="F120" i="4"/>
  <c r="F217" i="9"/>
  <c r="B217" i="9" s="1"/>
  <c r="E106" i="4"/>
  <c r="D102" i="1" s="1"/>
  <c r="G102" i="1" s="1"/>
  <c r="H108" i="1"/>
  <c r="D103" i="1"/>
  <c r="F107" i="4"/>
  <c r="D87" i="1"/>
  <c r="E82" i="4"/>
  <c r="D78" i="1" s="1"/>
  <c r="H78" i="1" s="1"/>
  <c r="G78" i="1"/>
  <c r="G79" i="1"/>
  <c r="G81" i="1"/>
  <c r="G70" i="1"/>
  <c r="G72" i="1"/>
  <c r="F74" i="4"/>
  <c r="E35" i="9"/>
  <c r="B35" i="9" s="1"/>
  <c r="E28" i="9"/>
  <c r="B28" i="9" s="1"/>
  <c r="G57" i="1"/>
  <c r="E27" i="9"/>
  <c r="B27" i="9" s="1"/>
  <c r="G55" i="1"/>
  <c r="G56" i="1"/>
  <c r="E50" i="4"/>
  <c r="D46" i="1" s="1"/>
  <c r="F59" i="4"/>
  <c r="H25" i="1"/>
  <c r="G25" i="1"/>
  <c r="F29" i="4"/>
  <c r="H19" i="1"/>
  <c r="G19" i="1"/>
  <c r="F23" i="4"/>
  <c r="G23" i="1"/>
  <c r="E7" i="4"/>
  <c r="D3" i="1" s="1"/>
  <c r="H3" i="1" s="1"/>
  <c r="H248" i="1"/>
  <c r="G248" i="1"/>
  <c r="H306" i="1"/>
  <c r="G306" i="1"/>
  <c r="G1542" i="1"/>
  <c r="H1542" i="1"/>
  <c r="G1463" i="1"/>
  <c r="J1463" i="1"/>
  <c r="H1463" i="1"/>
  <c r="G1469" i="1"/>
  <c r="H1469" i="1"/>
  <c r="D407" i="4"/>
  <c r="D408" i="4"/>
  <c r="C293" i="1"/>
  <c r="C339" i="1"/>
  <c r="C345" i="1"/>
  <c r="C509" i="1"/>
  <c r="C561" i="1"/>
  <c r="H1211" i="1"/>
  <c r="G1213" i="1"/>
  <c r="G1217" i="1"/>
  <c r="H1219" i="1"/>
  <c r="G1221" i="1"/>
  <c r="H1223" i="1"/>
  <c r="G1225" i="1"/>
  <c r="H1227" i="1"/>
  <c r="G1229" i="1"/>
  <c r="H1231" i="1"/>
  <c r="G1233" i="1"/>
  <c r="H1235" i="1"/>
  <c r="G1237" i="1"/>
  <c r="G1241" i="1"/>
  <c r="G1245" i="1"/>
  <c r="G1249" i="1"/>
  <c r="G1253" i="1"/>
  <c r="G1257" i="1"/>
  <c r="G1261" i="1"/>
  <c r="G1265" i="1"/>
  <c r="G1269" i="1"/>
  <c r="G1273" i="1"/>
  <c r="G1277" i="1"/>
  <c r="G1281" i="1"/>
  <c r="H1438" i="1"/>
  <c r="G1438" i="1"/>
  <c r="J1462" i="1"/>
  <c r="H1462" i="1"/>
  <c r="J1464" i="1"/>
  <c r="H1464" i="1"/>
  <c r="J1466" i="1"/>
  <c r="H1466" i="1"/>
  <c r="J1468" i="1"/>
  <c r="H1468" i="1"/>
  <c r="H1473" i="1"/>
  <c r="G1473" i="1"/>
  <c r="I1473" i="1" s="1"/>
  <c r="G1526" i="1"/>
  <c r="H1526" i="1"/>
  <c r="G1532" i="1"/>
  <c r="H1532" i="1"/>
  <c r="H1555" i="1"/>
  <c r="G1555" i="1"/>
  <c r="H1566" i="1"/>
  <c r="G1566" i="1"/>
  <c r="G1465" i="1"/>
  <c r="J1465" i="1"/>
  <c r="H1465" i="1"/>
  <c r="G1467" i="1"/>
  <c r="I1467" i="1" s="1"/>
  <c r="J1467" i="1"/>
  <c r="H1467" i="1"/>
  <c r="H1475" i="1"/>
  <c r="G1475" i="1"/>
  <c r="J1479" i="1"/>
  <c r="H1479" i="1"/>
  <c r="G1479" i="1"/>
  <c r="G1548" i="1"/>
  <c r="H1548"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5" i="1"/>
  <c r="G1325" i="1"/>
  <c r="H1330" i="1"/>
  <c r="G1330" i="1"/>
  <c r="H1333" i="1"/>
  <c r="G1333" i="1"/>
  <c r="H1338" i="1"/>
  <c r="G1338" i="1"/>
  <c r="H1341" i="1"/>
  <c r="G1341" i="1"/>
  <c r="H1346" i="1"/>
  <c r="G1346" i="1"/>
  <c r="H1349" i="1"/>
  <c r="G1349" i="1"/>
  <c r="H1354" i="1"/>
  <c r="G1354" i="1"/>
  <c r="H1357" i="1"/>
  <c r="G1357" i="1"/>
  <c r="H1362" i="1"/>
  <c r="G1362" i="1"/>
  <c r="H1365" i="1"/>
  <c r="G1365" i="1"/>
  <c r="H1370" i="1"/>
  <c r="G1370" i="1"/>
  <c r="H1373" i="1"/>
  <c r="G1373" i="1"/>
  <c r="H1378" i="1"/>
  <c r="G1378" i="1"/>
  <c r="H1381" i="1"/>
  <c r="G1381" i="1"/>
  <c r="H1386" i="1"/>
  <c r="G1386" i="1"/>
  <c r="H1389" i="1"/>
  <c r="G1389" i="1"/>
  <c r="H1394" i="1"/>
  <c r="G1394" i="1"/>
  <c r="H1397" i="1"/>
  <c r="G1397" i="1"/>
  <c r="H1402" i="1"/>
  <c r="G1402" i="1"/>
  <c r="H1405" i="1"/>
  <c r="G1405" i="1"/>
  <c r="H1410" i="1"/>
  <c r="G1410" i="1"/>
  <c r="H1413" i="1"/>
  <c r="G1413" i="1"/>
  <c r="H1418" i="1"/>
  <c r="G1418" i="1"/>
  <c r="H1421" i="1"/>
  <c r="G1421" i="1"/>
  <c r="H1426" i="1"/>
  <c r="G1426" i="1"/>
  <c r="H1429" i="1"/>
  <c r="G1429" i="1"/>
  <c r="H1434" i="1"/>
  <c r="G1434" i="1"/>
  <c r="G1448" i="1"/>
  <c r="I1448" i="1" s="1"/>
  <c r="J1448" i="1"/>
  <c r="H1449" i="1"/>
  <c r="G1452" i="1"/>
  <c r="I1452" i="1" s="1"/>
  <c r="J1452" i="1"/>
  <c r="I1462" i="1"/>
  <c r="I1464" i="1"/>
  <c r="I1466" i="1"/>
  <c r="I1468" i="1"/>
  <c r="H1531" i="1"/>
  <c r="G1531" i="1"/>
  <c r="H1536" i="1"/>
  <c r="G1538" i="1"/>
  <c r="H1538" i="1"/>
  <c r="H1543" i="1"/>
  <c r="G1543" i="1"/>
  <c r="G1212" i="1"/>
  <c r="G1216" i="1"/>
  <c r="H1218" i="1"/>
  <c r="G1220" i="1"/>
  <c r="G1224" i="1"/>
  <c r="H1226" i="1"/>
  <c r="G1228" i="1"/>
  <c r="H1230" i="1"/>
  <c r="G1232" i="1"/>
  <c r="H1234" i="1"/>
  <c r="G1236" i="1"/>
  <c r="H1238" i="1"/>
  <c r="G1240" i="1"/>
  <c r="G1244" i="1"/>
  <c r="G1248" i="1"/>
  <c r="G1252" i="1"/>
  <c r="G1256" i="1"/>
  <c r="G1260" i="1"/>
  <c r="G1264" i="1"/>
  <c r="G1268" i="1"/>
  <c r="G1272" i="1"/>
  <c r="G1276" i="1"/>
  <c r="G1280"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6" i="1"/>
  <c r="G1326" i="1"/>
  <c r="H1334" i="1"/>
  <c r="G1334" i="1"/>
  <c r="H1337" i="1"/>
  <c r="G1337" i="1"/>
  <c r="H1342" i="1"/>
  <c r="G1342" i="1"/>
  <c r="H1345" i="1"/>
  <c r="G1345" i="1"/>
  <c r="H1350" i="1"/>
  <c r="G1350" i="1"/>
  <c r="H1353" i="1"/>
  <c r="G1353" i="1"/>
  <c r="H1358" i="1"/>
  <c r="G1358" i="1"/>
  <c r="H1361" i="1"/>
  <c r="G1361" i="1"/>
  <c r="H1366" i="1"/>
  <c r="G1366" i="1"/>
  <c r="H1369" i="1"/>
  <c r="G1369" i="1"/>
  <c r="H1374" i="1"/>
  <c r="G1374" i="1"/>
  <c r="H1377" i="1"/>
  <c r="G1377" i="1"/>
  <c r="H1382" i="1"/>
  <c r="G1382" i="1"/>
  <c r="H1385" i="1"/>
  <c r="G1385" i="1"/>
  <c r="H1390" i="1"/>
  <c r="G1390" i="1"/>
  <c r="H1393" i="1"/>
  <c r="G1393" i="1"/>
  <c r="H1398" i="1"/>
  <c r="G1398" i="1"/>
  <c r="H1401" i="1"/>
  <c r="H1406" i="1"/>
  <c r="G1406" i="1"/>
  <c r="H1409" i="1"/>
  <c r="G1409" i="1"/>
  <c r="H1414" i="1"/>
  <c r="G1414" i="1"/>
  <c r="H1417" i="1"/>
  <c r="G1417" i="1"/>
  <c r="H1422" i="1"/>
  <c r="G1422" i="1"/>
  <c r="H1425" i="1"/>
  <c r="G1425" i="1"/>
  <c r="H1430" i="1"/>
  <c r="G1430" i="1"/>
  <c r="H1433" i="1"/>
  <c r="G1433" i="1"/>
  <c r="I1442" i="1"/>
  <c r="G1446" i="1"/>
  <c r="I1446" i="1" s="1"/>
  <c r="J1446" i="1"/>
  <c r="G1450" i="1"/>
  <c r="I1450" i="1" s="1"/>
  <c r="J1450" i="1"/>
  <c r="I1457" i="1"/>
  <c r="H1471" i="1"/>
  <c r="G1471" i="1"/>
  <c r="G1522" i="1"/>
  <c r="H1522" i="1"/>
  <c r="H1527" i="1"/>
  <c r="G1527" i="1"/>
  <c r="H1547" i="1"/>
  <c r="G1547" i="1"/>
  <c r="H1563" i="1"/>
  <c r="G1563" i="1"/>
  <c r="H1574" i="1"/>
  <c r="G1574" i="1"/>
  <c r="I1460" i="1"/>
  <c r="J1477" i="1"/>
  <c r="H1477" i="1"/>
  <c r="I1477" i="1" s="1"/>
  <c r="G1518" i="1"/>
  <c r="H1518" i="1"/>
  <c r="H1523" i="1"/>
  <c r="G1523" i="1"/>
  <c r="G1534" i="1"/>
  <c r="H1534" i="1"/>
  <c r="H1539" i="1"/>
  <c r="G1539" i="1"/>
  <c r="H1550" i="1"/>
  <c r="G1550" i="1"/>
  <c r="H1571" i="1"/>
  <c r="G1571" i="1"/>
  <c r="J1439" i="1"/>
  <c r="H1439" i="1"/>
  <c r="I1439" i="1" s="1"/>
  <c r="H1440" i="1"/>
  <c r="I1440" i="1" s="1"/>
  <c r="J1440" i="1"/>
  <c r="J1441" i="1"/>
  <c r="H1441" i="1"/>
  <c r="I1441" i="1" s="1"/>
  <c r="H1442" i="1"/>
  <c r="J1442" i="1"/>
  <c r="J1443" i="1"/>
  <c r="H1443" i="1"/>
  <c r="I1443" i="1" s="1"/>
  <c r="H1444" i="1"/>
  <c r="I1444" i="1" s="1"/>
  <c r="J1444" i="1"/>
  <c r="G1447" i="1"/>
  <c r="I1447" i="1" s="1"/>
  <c r="G1449" i="1"/>
  <c r="I1449" i="1" s="1"/>
  <c r="G1451" i="1"/>
  <c r="I1451" i="1" s="1"/>
  <c r="G1453" i="1"/>
  <c r="H1456" i="1"/>
  <c r="I1456" i="1" s="1"/>
  <c r="H1458" i="1"/>
  <c r="I1458" i="1" s="1"/>
  <c r="H1460" i="1"/>
  <c r="I1472" i="1"/>
  <c r="H1519" i="1"/>
  <c r="G1519" i="1"/>
  <c r="H1528" i="1"/>
  <c r="G1530" i="1"/>
  <c r="H1530" i="1"/>
  <c r="H1535" i="1"/>
  <c r="G1535" i="1"/>
  <c r="H1544" i="1"/>
  <c r="G1546" i="1"/>
  <c r="H1546" i="1"/>
  <c r="H1558" i="1"/>
  <c r="G1558" i="1"/>
  <c r="H1579" i="1"/>
  <c r="G1579" i="1"/>
  <c r="F69" i="5"/>
  <c r="D68" i="5"/>
  <c r="H1476" i="1"/>
  <c r="J1476" i="1"/>
  <c r="H1554" i="1"/>
  <c r="G1554" i="1"/>
  <c r="H1570" i="1"/>
  <c r="G1570" i="1"/>
  <c r="F252" i="4"/>
  <c r="F311" i="4"/>
  <c r="E420" i="4"/>
  <c r="H1470" i="1"/>
  <c r="G1474" i="1"/>
  <c r="I1474" i="1" s="1"/>
  <c r="G1476" i="1"/>
  <c r="I1476" i="1" s="1"/>
  <c r="H1478" i="1"/>
  <c r="I1478" i="1" s="1"/>
  <c r="J1478" i="1"/>
  <c r="H1480" i="1"/>
  <c r="H1562" i="1"/>
  <c r="G1562" i="1"/>
  <c r="H1578" i="1"/>
  <c r="G1578" i="1"/>
  <c r="E350" i="4"/>
  <c r="F421" i="4"/>
  <c r="D133" i="4"/>
  <c r="D215" i="4"/>
  <c r="D263" i="4"/>
  <c r="F416" i="4"/>
  <c r="D459" i="4"/>
  <c r="D529" i="4"/>
  <c r="D593" i="4"/>
  <c r="E143" i="9"/>
  <c r="B143" i="9" s="1"/>
  <c r="D7" i="5"/>
  <c r="E87" i="5"/>
  <c r="D1065" i="1" s="1"/>
  <c r="F238" i="5"/>
  <c r="F246" i="5"/>
  <c r="F40" i="4"/>
  <c r="F188" i="4"/>
  <c r="D196" i="4"/>
  <c r="D580" i="4"/>
  <c r="D141" i="6"/>
  <c r="F5" i="6"/>
  <c r="E299" i="4"/>
  <c r="E12" i="5"/>
  <c r="F70" i="5"/>
  <c r="D206" i="5"/>
  <c r="F207" i="5"/>
  <c r="E290" i="9"/>
  <c r="B290" i="9" s="1"/>
  <c r="D177" i="5"/>
  <c r="F10" i="6"/>
  <c r="F36" i="6"/>
  <c r="F94" i="6"/>
  <c r="F130" i="6"/>
  <c r="E310" i="9"/>
  <c r="B310" i="9" s="1"/>
  <c r="B87" i="9"/>
  <c r="E90" i="9"/>
  <c r="B90" i="9" s="1"/>
  <c r="E94" i="9"/>
  <c r="B94" i="9" s="1"/>
  <c r="E98" i="9"/>
  <c r="B98" i="9" s="1"/>
  <c r="F190"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281" i="9"/>
  <c r="E281" i="9" s="1"/>
  <c r="B281" i="9" s="1"/>
  <c r="G280" i="9"/>
  <c r="E280" i="9" s="1"/>
  <c r="B280" i="9" s="1"/>
  <c r="G279" i="9"/>
  <c r="E279" i="9" s="1"/>
  <c r="B279" i="9" s="1"/>
  <c r="G196" i="9"/>
  <c r="E196" i="9" s="1"/>
  <c r="B196" i="9" s="1"/>
  <c r="L192" i="9"/>
  <c r="F192" i="9" s="1"/>
  <c r="G191" i="9"/>
  <c r="E191" i="9" s="1"/>
  <c r="B191" i="9" s="1"/>
  <c r="G187" i="9"/>
  <c r="E187" i="9" s="1"/>
  <c r="B187" i="9" s="1"/>
  <c r="G166" i="9"/>
  <c r="H165" i="9"/>
  <c r="G197" i="9"/>
  <c r="E197" i="9" s="1"/>
  <c r="B197" i="9" s="1"/>
  <c r="G193" i="9"/>
  <c r="E193" i="9" s="1"/>
  <c r="B193" i="9" s="1"/>
  <c r="G192" i="9"/>
  <c r="E192" i="9" s="1"/>
  <c r="G188" i="9"/>
  <c r="E188" i="9" s="1"/>
  <c r="B188" i="9" s="1"/>
  <c r="G165" i="9"/>
  <c r="E165" i="9" s="1"/>
  <c r="B165" i="9" s="1"/>
  <c r="G164" i="9"/>
  <c r="E164" i="9" s="1"/>
  <c r="B164" i="9" s="1"/>
  <c r="G163" i="9"/>
  <c r="E163" i="9" s="1"/>
  <c r="B163" i="9" s="1"/>
  <c r="G162" i="9"/>
  <c r="E162" i="9" s="1"/>
  <c r="B162" i="9" s="1"/>
  <c r="G161" i="9"/>
  <c r="E161" i="9" s="1"/>
  <c r="B161" i="9" s="1"/>
  <c r="G198" i="9"/>
  <c r="E198" i="9" s="1"/>
  <c r="B198" i="9" s="1"/>
  <c r="G194" i="9"/>
  <c r="E194" i="9" s="1"/>
  <c r="B194" i="9" s="1"/>
  <c r="G189" i="9"/>
  <c r="E189" i="9" s="1"/>
  <c r="B18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86" i="9"/>
  <c r="B86" i="9" s="1"/>
  <c r="B295" i="9"/>
  <c r="B303" i="9"/>
  <c r="B219" i="9"/>
  <c r="B227" i="9"/>
  <c r="B235" i="9"/>
  <c r="B243" i="9"/>
  <c r="B251" i="9"/>
  <c r="B259" i="9"/>
  <c r="B267" i="9"/>
  <c r="B225" i="9"/>
  <c r="B233" i="9"/>
  <c r="B241" i="9"/>
  <c r="B249" i="9"/>
  <c r="B257" i="9"/>
  <c r="B307" i="9"/>
  <c r="B215" i="9"/>
  <c r="B223" i="9"/>
  <c r="B231" i="9"/>
  <c r="B239" i="9"/>
  <c r="B247" i="9"/>
  <c r="B255" i="9"/>
  <c r="B263" i="9"/>
  <c r="B271" i="9"/>
  <c r="H411" i="1" l="1"/>
  <c r="E5" i="7"/>
  <c r="D1437" i="1"/>
  <c r="D1329" i="1"/>
  <c r="I25" i="3"/>
  <c r="E141" i="6"/>
  <c r="F141" i="6" s="1"/>
  <c r="F35" i="6"/>
  <c r="G1299" i="1"/>
  <c r="H1481" i="1"/>
  <c r="D42" i="8"/>
  <c r="C1517" i="1" s="1"/>
  <c r="H1222" i="1"/>
  <c r="E237" i="5"/>
  <c r="I23" i="3" s="1"/>
  <c r="H1215" i="1"/>
  <c r="G1019" i="1"/>
  <c r="H1019" i="1"/>
  <c r="G991" i="1"/>
  <c r="H991" i="1"/>
  <c r="G412" i="1"/>
  <c r="F644" i="4"/>
  <c r="G637" i="1"/>
  <c r="H637" i="1"/>
  <c r="E528" i="4"/>
  <c r="G359" i="1"/>
  <c r="H359" i="1"/>
  <c r="F163" i="4"/>
  <c r="G159" i="1"/>
  <c r="G160" i="1"/>
  <c r="E151" i="4"/>
  <c r="D147" i="1" s="1"/>
  <c r="H21" i="9"/>
  <c r="E21" i="9" s="1"/>
  <c r="B21" i="9" s="1"/>
  <c r="F152" i="4"/>
  <c r="D148" i="1"/>
  <c r="F106" i="4"/>
  <c r="H102" i="1"/>
  <c r="G103" i="1"/>
  <c r="H103" i="1"/>
  <c r="F82" i="4"/>
  <c r="H87" i="1"/>
  <c r="G87" i="1"/>
  <c r="H46" i="1"/>
  <c r="G46" i="1"/>
  <c r="F50" i="4"/>
  <c r="F7" i="4"/>
  <c r="G3" i="1"/>
  <c r="E6" i="4"/>
  <c r="G311" i="9"/>
  <c r="E311" i="9" s="1"/>
  <c r="B311" i="9" s="1"/>
  <c r="F206" i="5"/>
  <c r="C1183" i="1"/>
  <c r="F196" i="4"/>
  <c r="C192" i="1"/>
  <c r="H1065" i="1"/>
  <c r="G1065" i="1"/>
  <c r="F529" i="4"/>
  <c r="D528" i="4"/>
  <c r="C523" i="1"/>
  <c r="F215" i="4"/>
  <c r="C211" i="1"/>
  <c r="D345" i="1"/>
  <c r="H345" i="1" s="1"/>
  <c r="I1465" i="1"/>
  <c r="H638" i="1"/>
  <c r="G638" i="1"/>
  <c r="G339" i="1"/>
  <c r="H339" i="1"/>
  <c r="B192" i="9"/>
  <c r="E166" i="9"/>
  <c r="B166" i="9" s="1"/>
  <c r="G308" i="9"/>
  <c r="E308" i="9" s="1"/>
  <c r="B308" i="9" s="1"/>
  <c r="D176" i="5"/>
  <c r="F177" i="5"/>
  <c r="C1154" i="1"/>
  <c r="H28" i="3"/>
  <c r="C1435" i="1"/>
  <c r="D6" i="5"/>
  <c r="H20" i="3"/>
  <c r="C985" i="1"/>
  <c r="F459" i="4"/>
  <c r="C453" i="1"/>
  <c r="F133" i="4"/>
  <c r="D6" i="4"/>
  <c r="C129" i="1"/>
  <c r="G561" i="1"/>
  <c r="H561" i="1"/>
  <c r="F407" i="4"/>
  <c r="C402" i="1"/>
  <c r="F12" i="5"/>
  <c r="E7" i="5"/>
  <c r="D990" i="1"/>
  <c r="D151" i="4"/>
  <c r="E635" i="4"/>
  <c r="D629" i="1" s="1"/>
  <c r="D414" i="1"/>
  <c r="E68" i="5"/>
  <c r="F68" i="5" s="1"/>
  <c r="I1471" i="1"/>
  <c r="I1479" i="1"/>
  <c r="G509" i="1"/>
  <c r="H509" i="1"/>
  <c r="F350" i="4"/>
  <c r="I1463" i="1"/>
  <c r="F213" i="9"/>
  <c r="B213" i="9" s="1"/>
  <c r="F299" i="4"/>
  <c r="E298" i="4"/>
  <c r="E408" i="4" s="1"/>
  <c r="D294" i="1"/>
  <c r="F580" i="4"/>
  <c r="C574" i="1"/>
  <c r="F593" i="4"/>
  <c r="C587" i="1"/>
  <c r="F263" i="4"/>
  <c r="C259" i="1"/>
  <c r="D420" i="4"/>
  <c r="I16" i="3"/>
  <c r="H21" i="3"/>
  <c r="C1046" i="1"/>
  <c r="G345" i="1"/>
  <c r="C403" i="1"/>
  <c r="H1437" i="1" l="1"/>
  <c r="G1437" i="1"/>
  <c r="I29" i="3"/>
  <c r="D1436" i="1"/>
  <c r="G316" i="9"/>
  <c r="E316" i="9" s="1"/>
  <c r="D1435" i="1"/>
  <c r="H9" i="3" s="1"/>
  <c r="I28" i="3"/>
  <c r="G318" i="9"/>
  <c r="E318" i="9" s="1"/>
  <c r="E317" i="9" s="1"/>
  <c r="G1329" i="1"/>
  <c r="H1329" i="1"/>
  <c r="I34" i="3"/>
  <c r="G314" i="9"/>
  <c r="E314" i="9" s="1"/>
  <c r="B314" i="9" s="1"/>
  <c r="K1451" i="9"/>
  <c r="G313" i="9"/>
  <c r="E313" i="9" s="1"/>
  <c r="B313" i="9" s="1"/>
  <c r="H19" i="9"/>
  <c r="E19" i="9" s="1"/>
  <c r="B19" i="9" s="1"/>
  <c r="E175" i="5"/>
  <c r="D1152" i="1" s="1"/>
  <c r="D1214" i="1"/>
  <c r="G1214" i="1" s="1"/>
  <c r="F237" i="5"/>
  <c r="D522" i="1"/>
  <c r="E636" i="4"/>
  <c r="D630" i="1" s="1"/>
  <c r="I17" i="3"/>
  <c r="E289" i="4"/>
  <c r="E290" i="4" s="1"/>
  <c r="D286" i="1" s="1"/>
  <c r="H148" i="1"/>
  <c r="G148" i="1"/>
  <c r="D2" i="1"/>
  <c r="D403" i="1"/>
  <c r="H403" i="1" s="1"/>
  <c r="F408" i="4"/>
  <c r="E412" i="4"/>
  <c r="H574" i="1"/>
  <c r="G574" i="1"/>
  <c r="E6" i="5"/>
  <c r="I20" i="3"/>
  <c r="D985" i="1"/>
  <c r="H985" i="1" s="1"/>
  <c r="G453" i="1"/>
  <c r="H453" i="1"/>
  <c r="F6" i="5"/>
  <c r="C984" i="1"/>
  <c r="H523" i="1"/>
  <c r="G523" i="1"/>
  <c r="H990" i="1"/>
  <c r="G990" i="1"/>
  <c r="G587" i="1"/>
  <c r="H587" i="1"/>
  <c r="F420" i="4"/>
  <c r="D635" i="4"/>
  <c r="C414" i="1"/>
  <c r="H17" i="3"/>
  <c r="D289" i="4"/>
  <c r="F151" i="4"/>
  <c r="C147" i="1"/>
  <c r="H129" i="1"/>
  <c r="G129" i="1"/>
  <c r="F7" i="5"/>
  <c r="H1154" i="1"/>
  <c r="G1154" i="1"/>
  <c r="D636" i="4"/>
  <c r="F528" i="4"/>
  <c r="C522" i="1"/>
  <c r="H192" i="1"/>
  <c r="G192" i="1"/>
  <c r="H259" i="1"/>
  <c r="G259" i="1"/>
  <c r="H294" i="1"/>
  <c r="G294" i="1"/>
  <c r="I21" i="3"/>
  <c r="D1046" i="1"/>
  <c r="G1046" i="1" s="1"/>
  <c r="D412" i="4"/>
  <c r="F6" i="4"/>
  <c r="H16" i="3"/>
  <c r="C2" i="1"/>
  <c r="H1517" i="1"/>
  <c r="G1517" i="1"/>
  <c r="H11" i="3"/>
  <c r="H1435" i="1"/>
  <c r="G1435" i="1"/>
  <c r="H211" i="1"/>
  <c r="G211" i="1"/>
  <c r="E407" i="4"/>
  <c r="D402" i="1" s="1"/>
  <c r="G402" i="1" s="1"/>
  <c r="D293" i="1"/>
  <c r="F298" i="4"/>
  <c r="E291" i="4"/>
  <c r="D287" i="1" s="1"/>
  <c r="D285" i="1"/>
  <c r="F176" i="5"/>
  <c r="D175" i="5"/>
  <c r="H22" i="3"/>
  <c r="C1153" i="1"/>
  <c r="H1183" i="1"/>
  <c r="G1183" i="1"/>
  <c r="H1436" i="1" l="1"/>
  <c r="G1436" i="1"/>
  <c r="B316" i="9"/>
  <c r="E315" i="9"/>
  <c r="I10" i="3" s="1"/>
  <c r="B318" i="9"/>
  <c r="E312" i="9"/>
  <c r="I11" i="3" s="1"/>
  <c r="H1214" i="1"/>
  <c r="H1046" i="1"/>
  <c r="G985" i="1"/>
  <c r="G403" i="1"/>
  <c r="E413" i="4"/>
  <c r="D408" i="1" s="1"/>
  <c r="H1153" i="1"/>
  <c r="G1153" i="1"/>
  <c r="G293" i="1"/>
  <c r="H293" i="1"/>
  <c r="F635" i="4"/>
  <c r="C629" i="1"/>
  <c r="F175" i="5"/>
  <c r="C1152" i="1"/>
  <c r="F636" i="4"/>
  <c r="C630" i="1"/>
  <c r="D291" i="4"/>
  <c r="F289" i="4"/>
  <c r="D413" i="4"/>
  <c r="C285" i="1"/>
  <c r="E639" i="4"/>
  <c r="D407" i="1"/>
  <c r="N3" i="9"/>
  <c r="D639" i="4"/>
  <c r="D414" i="4"/>
  <c r="F412" i="4"/>
  <c r="C407" i="1"/>
  <c r="G278" i="9"/>
  <c r="H402" i="1"/>
  <c r="H278" i="9"/>
  <c r="D984" i="1"/>
  <c r="H984" i="1" s="1"/>
  <c r="K3" i="9"/>
  <c r="I9" i="3"/>
  <c r="G2" i="1"/>
  <c r="H2" i="1"/>
  <c r="D290" i="4"/>
  <c r="H522" i="1"/>
  <c r="G522" i="1"/>
  <c r="G147" i="1"/>
  <c r="H147" i="1"/>
  <c r="H414" i="1"/>
  <c r="G414" i="1"/>
  <c r="G285" i="9"/>
  <c r="E285" i="9" s="1"/>
  <c r="B285" i="9" s="1"/>
  <c r="E415" i="4" l="1"/>
  <c r="D410" i="1" s="1"/>
  <c r="E640" i="4"/>
  <c r="E641" i="4" s="1"/>
  <c r="E414" i="4"/>
  <c r="D409" i="1" s="1"/>
  <c r="G285" i="1"/>
  <c r="H285" i="1"/>
  <c r="H630" i="1"/>
  <c r="G630" i="1"/>
  <c r="G984" i="1"/>
  <c r="F290" i="4"/>
  <c r="C286" i="1"/>
  <c r="F414" i="4"/>
  <c r="C409" i="1"/>
  <c r="D640" i="4"/>
  <c r="D415" i="4"/>
  <c r="F413" i="4"/>
  <c r="C408" i="1"/>
  <c r="H8" i="3"/>
  <c r="E278" i="9"/>
  <c r="F639" i="4"/>
  <c r="C633" i="1"/>
  <c r="H1152" i="1"/>
  <c r="G1152" i="1"/>
  <c r="H629" i="1"/>
  <c r="G629" i="1"/>
  <c r="G407" i="1"/>
  <c r="H407" i="1"/>
  <c r="D633" i="1"/>
  <c r="F291" i="4"/>
  <c r="C287" i="1"/>
  <c r="D634" i="1" l="1"/>
  <c r="E642" i="4"/>
  <c r="D636" i="1" s="1"/>
  <c r="M3" i="9"/>
  <c r="D642" i="4"/>
  <c r="F640" i="4"/>
  <c r="C634" i="1"/>
  <c r="H286" i="1"/>
  <c r="G286" i="1"/>
  <c r="E277" i="9"/>
  <c r="I8" i="3" s="1"/>
  <c r="B278" i="9"/>
  <c r="F415" i="4"/>
  <c r="C410" i="1"/>
  <c r="G287" i="1"/>
  <c r="H287" i="1"/>
  <c r="H633" i="1"/>
  <c r="G633" i="1"/>
  <c r="H408" i="1"/>
  <c r="G408" i="1"/>
  <c r="G409" i="1"/>
  <c r="H409" i="1"/>
  <c r="D635" i="1"/>
  <c r="E646" i="4"/>
  <c r="D641" i="4"/>
  <c r="E645" i="4" l="1"/>
  <c r="G276" i="9" s="1"/>
  <c r="E276" i="9" s="1"/>
  <c r="B276" i="9" s="1"/>
  <c r="I19" i="3"/>
  <c r="D640" i="1"/>
  <c r="F642" i="4"/>
  <c r="D646" i="4"/>
  <c r="C636" i="1"/>
  <c r="G410" i="1"/>
  <c r="H410" i="1"/>
  <c r="D645" i="4"/>
  <c r="F641" i="4"/>
  <c r="C635" i="1"/>
  <c r="H634" i="1"/>
  <c r="G634" i="1"/>
  <c r="D639" i="1" l="1"/>
  <c r="H7" i="3" s="1"/>
  <c r="I18" i="3"/>
  <c r="H18" i="3"/>
  <c r="F645" i="4"/>
  <c r="C639" i="1"/>
  <c r="F646" i="4"/>
  <c r="H19" i="3"/>
  <c r="C640" i="1"/>
  <c r="G635" i="1"/>
  <c r="H635" i="1"/>
  <c r="H636" i="1"/>
  <c r="G636" i="1"/>
  <c r="G639" i="1" l="1"/>
  <c r="H639" i="1"/>
  <c r="H640" i="1"/>
  <c r="G640" i="1"/>
  <c r="J3" i="9"/>
  <c r="G274" i="9" l="1"/>
  <c r="M272" i="9"/>
  <c r="L272" i="9"/>
  <c r="H274" i="9"/>
  <c r="H18" i="9"/>
  <c r="G18" i="9"/>
  <c r="I13" i="9"/>
  <c r="J6" i="9"/>
  <c r="I11" i="9"/>
  <c r="H17" i="9"/>
  <c r="I8" i="9"/>
  <c r="M15" i="9"/>
  <c r="I9" i="9"/>
  <c r="H16" i="9"/>
  <c r="I7" i="9"/>
  <c r="K13" i="9"/>
  <c r="K10" i="9"/>
  <c r="G16" i="9"/>
  <c r="E16" i="9" s="1"/>
  <c r="I5" i="9"/>
  <c r="K11" i="9"/>
  <c r="J17" i="9"/>
  <c r="G17" i="9"/>
  <c r="K9" i="9"/>
  <c r="L15" i="9"/>
  <c r="F15" i="9" s="1"/>
  <c r="K6" i="9"/>
  <c r="J11" i="9"/>
  <c r="I17" i="9"/>
  <c r="K7" i="9"/>
  <c r="J12" i="9"/>
  <c r="J9" i="9"/>
  <c r="H15" i="9"/>
  <c r="I6" i="9"/>
  <c r="K12" i="9"/>
  <c r="K5" i="9"/>
  <c r="J10" i="9"/>
  <c r="M16" i="9"/>
  <c r="J7" i="9"/>
  <c r="I12" i="9"/>
  <c r="J8" i="9"/>
  <c r="G15" i="9"/>
  <c r="J5" i="9"/>
  <c r="L16" i="9"/>
  <c r="K8" i="9"/>
  <c r="J13" i="9"/>
  <c r="F272" i="9" l="1"/>
  <c r="B272" i="9" s="1"/>
  <c r="E5" i="9"/>
  <c r="B5" i="9" s="1"/>
  <c r="E10" i="9"/>
  <c r="B10" i="9" s="1"/>
  <c r="E12" i="9"/>
  <c r="B12" i="9" s="1"/>
  <c r="E18" i="9"/>
  <c r="B18" i="9" s="1"/>
  <c r="E6" i="9"/>
  <c r="B6" i="9" s="1"/>
  <c r="E7" i="9"/>
  <c r="B7" i="9" s="1"/>
  <c r="F16" i="9"/>
  <c r="F14" i="9" s="1"/>
  <c r="E15" i="9"/>
  <c r="E8" i="9"/>
  <c r="B8" i="9" s="1"/>
  <c r="E13" i="9"/>
  <c r="B13" i="9" s="1"/>
  <c r="E17" i="9"/>
  <c r="B17" i="9" s="1"/>
  <c r="E9" i="9"/>
  <c r="B9" i="9" s="1"/>
  <c r="E11" i="9"/>
  <c r="B11" i="9" s="1"/>
  <c r="E274" i="9"/>
  <c r="F20" i="9" l="1"/>
  <c r="F3" i="9" s="1"/>
  <c r="B16" i="9"/>
  <c r="B15" i="9"/>
  <c r="E14" i="9"/>
  <c r="B274" i="9"/>
  <c r="E20" i="9"/>
  <c r="I7" i="3" s="1"/>
  <c r="E4" i="9"/>
  <c r="E3" i="9" l="1"/>
</calcChain>
</file>

<file path=xl/sharedStrings.xml><?xml version="1.0" encoding="utf-8"?>
<sst xmlns="http://schemas.openxmlformats.org/spreadsheetml/2006/main" count="4375" uniqueCount="3427">
  <si>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</si>
  <si>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</si>
  <si>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</si>
  <si>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</si>
  <si>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</si>
  <si>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</si>
  <si>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</si>
  <si>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</si>
  <si>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</si>
  <si>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</si>
  <si>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</si>
  <si>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</si>
  <si>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</si>
  <si>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</si>
  <si>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</si>
  <si>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</si>
  <si>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</si>
  <si>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</si>
  <si>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</si>
  <si>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</si>
  <si>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</si>
  <si>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</si>
  <si>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</si>
  <si>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</si>
  <si>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</si>
  <si>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</si>
  <si>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</si>
  <si>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</si>
  <si>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</si>
  <si>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</si>
  <si>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</si>
  <si>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JAGODNJAK</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</si>
  <si>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</si>
  <si>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</si>
  <si>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</si>
  <si>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</si>
  <si>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</si>
  <si>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</si>
  <si>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</si>
  <si>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</si>
  <si>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</si>
  <si>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</si>
  <si>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</si>
  <si>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</si>
  <si>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</si>
  <si>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</si>
  <si>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</si>
  <si>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</si>
  <si>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</si>
  <si>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35940 - OPĆINA JAGODNJAK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</si>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</sst>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1431237.79</v>
      </c>
      <c r="D2" s="6">
        <f>'PR-RAS'!E6</f>
        <v>1657507.7899999998</v>
      </c>
      <c r="E2" s="6">
        <v>0</v>
      </c>
      <c r="F2" s="6">
        <v>0</v>
      </c>
      <c r="G2" s="7">
        <f t="shared" ref="G2:G264" si="0">(B2/1000)*(C2*1+D2*2)</f>
        <v>4746.2533699999994</v>
      </c>
      <c r="H2" s="7">
        <f t="shared" ref="H2:H264" si="1">ABS(C2-ROUND(C2,0))+ABS(D2-ROUND(D2,0))</f>
        <v>0.42000000015832484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371801.73</v>
      </c>
      <c r="D3" s="1">
        <f>'PR-RAS'!E7</f>
        <v>298546.62999999995</v>
      </c>
      <c r="E3" s="1">
        <v>0</v>
      </c>
      <c r="F3" s="1">
        <v>0</v>
      </c>
      <c r="G3" s="2">
        <f t="shared" si="0"/>
        <v>1937.7899799999998</v>
      </c>
      <c r="H3" s="2">
        <f t="shared" si="1"/>
        <v>0.6400000000721775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353979.64</v>
      </c>
      <c r="D4" s="1">
        <f>'PR-RAS'!E8</f>
        <v>264288.36</v>
      </c>
      <c r="E4" s="1">
        <v>0</v>
      </c>
      <c r="F4" s="1">
        <v>0</v>
      </c>
      <c r="G4" s="2">
        <f t="shared" si="0"/>
        <v>2647.6690800000001</v>
      </c>
      <c r="H4" s="2">
        <f t="shared" si="1"/>
        <v>0.71999999997206032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353979.64</v>
      </c>
      <c r="D5" s="1">
        <f>'PR-RAS'!E9</f>
        <v>264288.36</v>
      </c>
      <c r="E5" s="1">
        <v>0</v>
      </c>
      <c r="F5" s="1">
        <v>0</v>
      </c>
      <c r="G5" s="2">
        <f t="shared" si="0"/>
        <v>3530.2254400000002</v>
      </c>
      <c r="H5" s="2">
        <f t="shared" si="1"/>
        <v>0.71999999997206032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16778.48</v>
      </c>
      <c r="D19" s="1">
        <f>'PR-RAS'!E23</f>
        <v>33458.800000000003</v>
      </c>
      <c r="E19" s="1">
        <v>0</v>
      </c>
      <c r="F19" s="1">
        <v>0</v>
      </c>
      <c r="G19" s="2">
        <f t="shared" si="0"/>
        <v>1506.52944</v>
      </c>
      <c r="H19" s="2">
        <f t="shared" si="1"/>
        <v>0.67999999999665306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16778.48</v>
      </c>
      <c r="D23" s="1">
        <f>'PR-RAS'!E27</f>
        <v>33458.800000000003</v>
      </c>
      <c r="E23" s="1">
        <v>0</v>
      </c>
      <c r="F23" s="1">
        <v>0</v>
      </c>
      <c r="G23" s="2">
        <f t="shared" si="0"/>
        <v>1841.31376</v>
      </c>
      <c r="H23" s="2">
        <f t="shared" si="1"/>
        <v>0.67999999999665306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1043.6099999999999</v>
      </c>
      <c r="D25" s="1">
        <f>'PR-RAS'!E29</f>
        <v>799.47</v>
      </c>
      <c r="E25" s="1">
        <v>0</v>
      </c>
      <c r="F25" s="1">
        <v>0</v>
      </c>
      <c r="G25" s="2">
        <f t="shared" si="0"/>
        <v>63.421200000000006</v>
      </c>
      <c r="H25" s="2">
        <f t="shared" si="1"/>
        <v>0.86000000000012733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967.04</v>
      </c>
      <c r="D27" s="1">
        <f>'PR-RAS'!E31</f>
        <v>799.47</v>
      </c>
      <c r="E27" s="1">
        <v>0</v>
      </c>
      <c r="F27" s="1">
        <v>0</v>
      </c>
      <c r="G27" s="2">
        <f t="shared" si="0"/>
        <v>66.715479999999999</v>
      </c>
      <c r="H27" s="2">
        <f t="shared" si="1"/>
        <v>0.50999999999999091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76.569999999999993</v>
      </c>
      <c r="D29" s="1">
        <f>'PR-RAS'!E33</f>
        <v>0</v>
      </c>
      <c r="E29" s="1">
        <v>0</v>
      </c>
      <c r="F29" s="1">
        <v>0</v>
      </c>
      <c r="G29" s="2">
        <f t="shared" si="0"/>
        <v>2.1439599999999999</v>
      </c>
      <c r="H29" s="2">
        <f t="shared" si="1"/>
        <v>0.43000000000000682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793022.25</v>
      </c>
      <c r="D46" s="1">
        <f>'PR-RAS'!E50</f>
        <v>1108410.72</v>
      </c>
      <c r="E46" s="1">
        <v>0</v>
      </c>
      <c r="F46" s="1">
        <v>0</v>
      </c>
      <c r="G46" s="2">
        <f t="shared" si="0"/>
        <v>135442.96604999999</v>
      </c>
      <c r="H46" s="2">
        <f t="shared" si="1"/>
        <v>0.53000000002793968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570725.08000000007</v>
      </c>
      <c r="D55" s="1">
        <f>'PR-RAS'!E59</f>
        <v>581484.43000000005</v>
      </c>
      <c r="E55" s="1">
        <v>0</v>
      </c>
      <c r="F55" s="1">
        <v>0</v>
      </c>
      <c r="G55" s="2">
        <f t="shared" si="0"/>
        <v>93619.472760000004</v>
      </c>
      <c r="H55" s="2">
        <f t="shared" si="1"/>
        <v>0.51000000012572855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421085.9</v>
      </c>
      <c r="D56" s="1">
        <f>'PR-RAS'!E60</f>
        <v>392561.59</v>
      </c>
      <c r="E56" s="1">
        <v>0</v>
      </c>
      <c r="F56" s="1">
        <v>0</v>
      </c>
      <c r="G56" s="2">
        <f t="shared" si="0"/>
        <v>66341.499400000001</v>
      </c>
      <c r="H56" s="2">
        <f t="shared" si="1"/>
        <v>0.50999999995110556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149639.18</v>
      </c>
      <c r="D57" s="1">
        <f>'PR-RAS'!E61</f>
        <v>188922.84</v>
      </c>
      <c r="E57" s="1">
        <v>0</v>
      </c>
      <c r="F57" s="1">
        <v>0</v>
      </c>
      <c r="G57" s="2">
        <f t="shared" si="0"/>
        <v>29539.152160000001</v>
      </c>
      <c r="H57" s="2">
        <f t="shared" si="1"/>
        <v>0.33999999999650754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49312.11</v>
      </c>
      <c r="D58" s="1">
        <f>'PR-RAS'!E62</f>
        <v>190320</v>
      </c>
      <c r="E58" s="1">
        <v>0</v>
      </c>
      <c r="F58" s="1">
        <v>0</v>
      </c>
      <c r="G58" s="2">
        <f t="shared" si="0"/>
        <v>24507.270270000001</v>
      </c>
      <c r="H58" s="2">
        <f t="shared" si="1"/>
        <v>0.11000000000058208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49312.11</v>
      </c>
      <c r="D59" s="1">
        <f>'PR-RAS'!E63</f>
        <v>190320</v>
      </c>
      <c r="E59" s="1">
        <v>0</v>
      </c>
      <c r="F59" s="1">
        <v>0</v>
      </c>
      <c r="G59" s="2">
        <f t="shared" si="0"/>
        <v>24937.222379999999</v>
      </c>
      <c r="H59" s="2">
        <f t="shared" si="1"/>
        <v>0.11000000000058208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172985.06</v>
      </c>
      <c r="D70" s="1">
        <f>'PR-RAS'!E74</f>
        <v>336606.29</v>
      </c>
      <c r="E70" s="1">
        <v>0</v>
      </c>
      <c r="F70" s="1">
        <v>0</v>
      </c>
      <c r="G70" s="2">
        <f t="shared" si="0"/>
        <v>58387.637159999998</v>
      </c>
      <c r="H70" s="2">
        <f t="shared" si="1"/>
        <v>0.34999999997671694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172985.06</v>
      </c>
      <c r="D72" s="1">
        <f>'PR-RAS'!E76</f>
        <v>336606.29</v>
      </c>
      <c r="E72" s="1">
        <v>0</v>
      </c>
      <c r="F72" s="1">
        <v>0</v>
      </c>
      <c r="G72" s="2">
        <f t="shared" si="0"/>
        <v>60080.032439999988</v>
      </c>
      <c r="H72" s="2">
        <f t="shared" si="1"/>
        <v>0.34999999997671694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181984.80000000002</v>
      </c>
      <c r="D78" s="1">
        <f>'PR-RAS'!E82</f>
        <v>190683.18</v>
      </c>
      <c r="E78" s="1">
        <v>0</v>
      </c>
      <c r="F78" s="1">
        <v>0</v>
      </c>
      <c r="G78" s="2">
        <f t="shared" si="0"/>
        <v>43378.039320000003</v>
      </c>
      <c r="H78" s="2">
        <f t="shared" si="1"/>
        <v>0.37999999997555278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v>
      </c>
      <c r="D79" s="1">
        <f>'PR-RAS'!E83</f>
        <v>2.13</v>
      </c>
      <c r="E79" s="1">
        <v>0</v>
      </c>
      <c r="F79" s="1">
        <v>0</v>
      </c>
      <c r="G79" s="2">
        <f t="shared" si="0"/>
        <v>0.34007999999999994</v>
      </c>
      <c r="H79" s="2">
        <f t="shared" si="1"/>
        <v>0.2299999999999999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v>
      </c>
      <c r="D81" s="1">
        <f>'PR-RAS'!E85</f>
        <v>2.13</v>
      </c>
      <c r="E81" s="1">
        <v>0</v>
      </c>
      <c r="F81" s="1">
        <v>0</v>
      </c>
      <c r="G81" s="2">
        <f t="shared" si="0"/>
        <v>0.34879999999999994</v>
      </c>
      <c r="H81" s="2">
        <f t="shared" si="1"/>
        <v>0.2299999999999999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181984.7</v>
      </c>
      <c r="D87" s="1">
        <f>'PR-RAS'!E91</f>
        <v>190681.05</v>
      </c>
      <c r="E87" s="1">
        <v>0</v>
      </c>
      <c r="F87" s="1">
        <v>0</v>
      </c>
      <c r="G87" s="2">
        <f t="shared" si="0"/>
        <v>48447.824800000002</v>
      </c>
      <c r="H87" s="2">
        <f t="shared" si="1"/>
        <v>0.34999999997671694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181422.5</v>
      </c>
      <c r="D89" s="1">
        <f>'PR-RAS'!E93</f>
        <v>190681.05</v>
      </c>
      <c r="E89" s="1">
        <v>0</v>
      </c>
      <c r="F89" s="1">
        <v>0</v>
      </c>
      <c r="G89" s="2">
        <f t="shared" si="0"/>
        <v>49525.044799999996</v>
      </c>
      <c r="H89" s="2">
        <f t="shared" si="1"/>
        <v>0.54999999998835847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562.20000000000005</v>
      </c>
      <c r="D90" s="1">
        <f>'PR-RAS'!E94</f>
        <v>0</v>
      </c>
      <c r="E90" s="1">
        <v>0</v>
      </c>
      <c r="F90" s="1">
        <v>0</v>
      </c>
      <c r="G90" s="2">
        <f t="shared" si="0"/>
        <v>50.035800000000002</v>
      </c>
      <c r="H90" s="2">
        <f t="shared" si="1"/>
        <v>0.20000000000004547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84429.010000000009</v>
      </c>
      <c r="D102" s="1">
        <f>'PR-RAS'!E106</f>
        <v>59867.259999999995</v>
      </c>
      <c r="E102" s="1">
        <v>0</v>
      </c>
      <c r="F102" s="1">
        <v>0</v>
      </c>
      <c r="G102" s="2">
        <f t="shared" si="0"/>
        <v>20620.516530000001</v>
      </c>
      <c r="H102" s="2">
        <f t="shared" si="1"/>
        <v>0.27000000000407454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10394.51</v>
      </c>
      <c r="D103" s="1">
        <f>'PR-RAS'!E107</f>
        <v>4026.02</v>
      </c>
      <c r="E103" s="1">
        <v>0</v>
      </c>
      <c r="F103" s="1">
        <v>0</v>
      </c>
      <c r="G103" s="2">
        <f t="shared" si="0"/>
        <v>1881.5480999999997</v>
      </c>
      <c r="H103" s="2">
        <f t="shared" si="1"/>
        <v>0.50999999999976353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10394.51</v>
      </c>
      <c r="D105" s="1">
        <f>'PR-RAS'!E109</f>
        <v>4026.02</v>
      </c>
      <c r="E105" s="1">
        <v>0</v>
      </c>
      <c r="F105" s="1">
        <v>0</v>
      </c>
      <c r="G105" s="2">
        <f t="shared" si="0"/>
        <v>1918.4411999999998</v>
      </c>
      <c r="H105" s="2">
        <f t="shared" si="1"/>
        <v>0.50999999999976353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51714.810000000005</v>
      </c>
      <c r="D108" s="1">
        <f>'PR-RAS'!E112</f>
        <v>35729.08</v>
      </c>
      <c r="E108" s="1">
        <v>0</v>
      </c>
      <c r="F108" s="1">
        <v>0</v>
      </c>
      <c r="G108" s="2">
        <f t="shared" si="0"/>
        <v>13179.50779</v>
      </c>
      <c r="H108" s="2">
        <f t="shared" si="1"/>
        <v>0.26999999999679858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12.98</v>
      </c>
      <c r="D110" s="1">
        <f>'PR-RAS'!E114</f>
        <v>1.79</v>
      </c>
      <c r="E110" s="1">
        <v>0</v>
      </c>
      <c r="F110" s="1">
        <v>0</v>
      </c>
      <c r="G110" s="2">
        <f t="shared" si="0"/>
        <v>1.8050400000000002</v>
      </c>
      <c r="H110" s="2">
        <f t="shared" si="1"/>
        <v>0.22999999999999954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45704.21</v>
      </c>
      <c r="D111" s="1">
        <f>'PR-RAS'!E115</f>
        <v>25356.14</v>
      </c>
      <c r="E111" s="1">
        <v>0</v>
      </c>
      <c r="F111" s="1">
        <v>0</v>
      </c>
      <c r="G111" s="2">
        <f t="shared" si="0"/>
        <v>10605.813899999999</v>
      </c>
      <c r="H111" s="2">
        <f t="shared" si="1"/>
        <v>0.34999999999854481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5997.62</v>
      </c>
      <c r="D113" s="1">
        <f>'PR-RAS'!E117</f>
        <v>10371.15</v>
      </c>
      <c r="E113" s="1">
        <v>0</v>
      </c>
      <c r="F113" s="1">
        <v>0</v>
      </c>
      <c r="G113" s="2">
        <f t="shared" si="0"/>
        <v>2994.87104</v>
      </c>
      <c r="H113" s="2">
        <f t="shared" si="1"/>
        <v>0.52999999999974534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22319.690000000002</v>
      </c>
      <c r="D116" s="1">
        <f>'PR-RAS'!E120</f>
        <v>20112.16</v>
      </c>
      <c r="E116" s="1">
        <v>0</v>
      </c>
      <c r="F116" s="1">
        <v>0</v>
      </c>
      <c r="G116" s="2">
        <f t="shared" si="0"/>
        <v>7192.5611500000005</v>
      </c>
      <c r="H116" s="2">
        <f t="shared" si="1"/>
        <v>0.46999999999752617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2766.92</v>
      </c>
      <c r="D117" s="1">
        <f>'PR-RAS'!E121</f>
        <v>0</v>
      </c>
      <c r="E117" s="1">
        <v>0</v>
      </c>
      <c r="F117" s="1">
        <v>0</v>
      </c>
      <c r="G117" s="2">
        <f t="shared" si="0"/>
        <v>320.96272000000005</v>
      </c>
      <c r="H117" s="2">
        <f t="shared" si="1"/>
        <v>7.999999999992724E-2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19552.77</v>
      </c>
      <c r="D118" s="1">
        <f>'PR-RAS'!E122</f>
        <v>20112.16</v>
      </c>
      <c r="E118" s="1">
        <v>0</v>
      </c>
      <c r="F118" s="1">
        <v>0</v>
      </c>
      <c r="G118" s="2">
        <f t="shared" si="0"/>
        <v>6993.9195300000001</v>
      </c>
      <c r="H118" s="2">
        <f t="shared" si="1"/>
        <v>0.38999999999941792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t="str">
        <f>'PR-RAS'!E123</f>
        <v xml:space="preserve"> </v>
      </c>
      <c r="E119" s="1">
        <v>0</v>
      </c>
      <c r="F119" s="1">
        <v>0</v>
      </c>
      <c r="G119" s="2" t="e">
        <f t="shared" si="0"/>
        <v>#VALUE!</v>
      </c>
      <c r="H119" s="2" t="e">
        <f t="shared" si="1"/>
        <v>#VALUE!</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974124.57000000007</v>
      </c>
      <c r="D147" s="1">
        <f>'PR-RAS'!E151</f>
        <v>1449600.94</v>
      </c>
      <c r="E147" s="1">
        <v>0</v>
      </c>
      <c r="F147" s="1">
        <v>0</v>
      </c>
      <c r="G147" s="2">
        <f t="shared" si="0"/>
        <v>565505.66169999994</v>
      </c>
      <c r="H147" s="2">
        <f t="shared" si="1"/>
        <v>0.48999999999068677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161732.78999999998</v>
      </c>
      <c r="D148" s="1">
        <f>'PR-RAS'!E152</f>
        <v>315378.90999999997</v>
      </c>
      <c r="E148" s="1">
        <v>0</v>
      </c>
      <c r="F148" s="1">
        <v>0</v>
      </c>
      <c r="G148" s="2">
        <f t="shared" si="0"/>
        <v>116496.11966999997</v>
      </c>
      <c r="H148" s="2">
        <f t="shared" si="1"/>
        <v>0.30000000004656613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101328.25</v>
      </c>
      <c r="D149" s="1">
        <f>'PR-RAS'!E153</f>
        <v>213937.24</v>
      </c>
      <c r="E149" s="1">
        <v>0</v>
      </c>
      <c r="F149" s="1">
        <v>0</v>
      </c>
      <c r="G149" s="2">
        <f t="shared" si="0"/>
        <v>78322.00404</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101328.25</v>
      </c>
      <c r="D150" s="1">
        <f>'PR-RAS'!E154</f>
        <v>213937.24</v>
      </c>
      <c r="E150" s="1">
        <v>0</v>
      </c>
      <c r="F150" s="1">
        <v>0</v>
      </c>
      <c r="G150" s="2">
        <f t="shared" si="0"/>
        <v>78851.20676999999</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9803.98</v>
      </c>
      <c r="D154" s="1">
        <f>'PR-RAS'!E158</f>
        <v>10942.46</v>
      </c>
      <c r="E154" s="1">
        <v>0</v>
      </c>
      <c r="F154" s="1">
        <v>0</v>
      </c>
      <c r="G154" s="2">
        <f t="shared" si="0"/>
        <v>4848.4016999999994</v>
      </c>
      <c r="H154" s="2">
        <f t="shared" si="1"/>
        <v>0.47999999999956344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50600.56</v>
      </c>
      <c r="D155" s="1">
        <f>'PR-RAS'!E159</f>
        <v>90499.209999999992</v>
      </c>
      <c r="E155" s="1">
        <v>0</v>
      </c>
      <c r="F155" s="1">
        <v>0</v>
      </c>
      <c r="G155" s="2">
        <f t="shared" si="0"/>
        <v>35666.242919999997</v>
      </c>
      <c r="H155" s="2">
        <f t="shared" si="1"/>
        <v>0.64999999999417923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25613.81</v>
      </c>
      <c r="D156" s="1">
        <f>'PR-RAS'!E160</f>
        <v>41987.92</v>
      </c>
      <c r="E156" s="1">
        <v>0</v>
      </c>
      <c r="F156" s="1">
        <v>0</v>
      </c>
      <c r="G156" s="2">
        <f t="shared" si="0"/>
        <v>16986.39575</v>
      </c>
      <c r="H156" s="2">
        <f t="shared" si="1"/>
        <v>0.27000000000043656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24986.75</v>
      </c>
      <c r="D157" s="1">
        <f>'PR-RAS'!E161</f>
        <v>46997.78</v>
      </c>
      <c r="E157" s="1">
        <v>0</v>
      </c>
      <c r="F157" s="1">
        <v>0</v>
      </c>
      <c r="G157" s="2">
        <f t="shared" si="0"/>
        <v>18561.24036</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1513.51</v>
      </c>
      <c r="E158" s="1">
        <v>0</v>
      </c>
      <c r="F158" s="1">
        <v>0</v>
      </c>
      <c r="G158" s="2">
        <f t="shared" si="0"/>
        <v>475.24214000000001</v>
      </c>
      <c r="H158" s="2">
        <f t="shared" si="1"/>
        <v>0.49000000000000909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393604.31000000006</v>
      </c>
      <c r="D159" s="1">
        <f>'PR-RAS'!E163</f>
        <v>647451.8600000001</v>
      </c>
      <c r="E159" s="1">
        <v>0</v>
      </c>
      <c r="F159" s="1">
        <v>0</v>
      </c>
      <c r="G159" s="2">
        <f t="shared" si="0"/>
        <v>266784.26874000003</v>
      </c>
      <c r="H159" s="2">
        <f t="shared" si="1"/>
        <v>0.44999999995343387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9714.2999999999993</v>
      </c>
      <c r="D160" s="1">
        <f>'PR-RAS'!E164</f>
        <v>3179.6400000000003</v>
      </c>
      <c r="E160" s="1">
        <v>0</v>
      </c>
      <c r="F160" s="1">
        <v>0</v>
      </c>
      <c r="G160" s="2">
        <f t="shared" si="0"/>
        <v>2555.69922</v>
      </c>
      <c r="H160" s="2">
        <f t="shared" si="1"/>
        <v>0.65999999999894499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1774.88</v>
      </c>
      <c r="D161" s="1">
        <f>'PR-RAS'!E165</f>
        <v>1329.64</v>
      </c>
      <c r="E161" s="1">
        <v>0</v>
      </c>
      <c r="F161" s="1">
        <v>0</v>
      </c>
      <c r="G161" s="2">
        <f t="shared" si="0"/>
        <v>709.46559999999999</v>
      </c>
      <c r="H161" s="2">
        <f t="shared" si="1"/>
        <v>0.47999999999979082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1856.75</v>
      </c>
      <c r="D163" s="1">
        <f>'PR-RAS'!E167</f>
        <v>1850</v>
      </c>
      <c r="E163" s="1">
        <v>0</v>
      </c>
      <c r="F163" s="1">
        <v>0</v>
      </c>
      <c r="G163" s="2">
        <f t="shared" si="0"/>
        <v>900.19349999999997</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6082.67</v>
      </c>
      <c r="D164" s="1">
        <f>'PR-RAS'!E168</f>
        <v>0</v>
      </c>
      <c r="E164" s="1">
        <v>0</v>
      </c>
      <c r="F164" s="1">
        <v>0</v>
      </c>
      <c r="G164" s="2">
        <f t="shared" si="0"/>
        <v>991.47521000000006</v>
      </c>
      <c r="H164" s="2">
        <f t="shared" si="1"/>
        <v>0.32999999999992724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64368.62</v>
      </c>
      <c r="D165" s="1">
        <f>'PR-RAS'!E169</f>
        <v>72326.25</v>
      </c>
      <c r="E165" s="1">
        <v>0</v>
      </c>
      <c r="F165" s="1">
        <v>0</v>
      </c>
      <c r="G165" s="2">
        <f t="shared" si="0"/>
        <v>34279.463680000001</v>
      </c>
      <c r="H165" s="2">
        <f t="shared" si="1"/>
        <v>0.62999999999738066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6085.95</v>
      </c>
      <c r="E166" s="1">
        <v>0</v>
      </c>
      <c r="F166" s="1">
        <v>0</v>
      </c>
      <c r="G166" s="2">
        <f t="shared" si="0"/>
        <v>2008.3634999999999</v>
      </c>
      <c r="H166" s="2">
        <f t="shared" si="1"/>
        <v>5.0000000000181899E-2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51909.8</v>
      </c>
      <c r="D168" s="1">
        <f>'PR-RAS'!E172</f>
        <v>37055.96</v>
      </c>
      <c r="E168" s="1">
        <v>0</v>
      </c>
      <c r="F168" s="1">
        <v>0</v>
      </c>
      <c r="G168" s="2">
        <f t="shared" si="0"/>
        <v>21045.627240000002</v>
      </c>
      <c r="H168" s="2">
        <f t="shared" si="1"/>
        <v>0.23999999999796273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7773.18</v>
      </c>
      <c r="D169" s="1">
        <f>'PR-RAS'!E173</f>
        <v>27621.65</v>
      </c>
      <c r="E169" s="1">
        <v>0</v>
      </c>
      <c r="F169" s="1">
        <v>0</v>
      </c>
      <c r="G169" s="2">
        <f t="shared" si="0"/>
        <v>10586.768640000002</v>
      </c>
      <c r="H169" s="2">
        <f t="shared" si="1"/>
        <v>0.52999999999883585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4685.6400000000003</v>
      </c>
      <c r="D170" s="1">
        <f>'PR-RAS'!E174</f>
        <v>1562.69</v>
      </c>
      <c r="E170" s="1">
        <v>0</v>
      </c>
      <c r="F170" s="1">
        <v>0</v>
      </c>
      <c r="G170" s="2">
        <f t="shared" si="0"/>
        <v>1320.0623800000001</v>
      </c>
      <c r="H170" s="2">
        <f t="shared" si="1"/>
        <v>0.66999999999961801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269686.99000000005</v>
      </c>
      <c r="D173" s="1">
        <f>'PR-RAS'!E177</f>
        <v>529343.35000000009</v>
      </c>
      <c r="E173" s="1">
        <v>0</v>
      </c>
      <c r="F173" s="1">
        <v>0</v>
      </c>
      <c r="G173" s="2">
        <f t="shared" si="0"/>
        <v>228480.27468</v>
      </c>
      <c r="H173" s="2">
        <f t="shared" si="1"/>
        <v>0.36000000004423782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8687.14</v>
      </c>
      <c r="D174" s="1">
        <f>'PR-RAS'!E178</f>
        <v>8194.06</v>
      </c>
      <c r="E174" s="1">
        <v>0</v>
      </c>
      <c r="F174" s="1">
        <v>0</v>
      </c>
      <c r="G174" s="2">
        <f t="shared" si="0"/>
        <v>4338.0199799999991</v>
      </c>
      <c r="H174" s="2">
        <f t="shared" si="1"/>
        <v>0.19999999999890861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29180.62</v>
      </c>
      <c r="D175" s="1">
        <f>'PR-RAS'!E179</f>
        <v>93450.32</v>
      </c>
      <c r="E175" s="1">
        <v>0</v>
      </c>
      <c r="F175" s="1">
        <v>0</v>
      </c>
      <c r="G175" s="2">
        <f t="shared" si="0"/>
        <v>37598.139239999997</v>
      </c>
      <c r="H175" s="2">
        <f t="shared" si="1"/>
        <v>0.70000000000800355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50336.47</v>
      </c>
      <c r="D176" s="1">
        <f>'PR-RAS'!E180</f>
        <v>72801.77</v>
      </c>
      <c r="E176" s="1">
        <v>0</v>
      </c>
      <c r="F176" s="1">
        <v>0</v>
      </c>
      <c r="G176" s="2">
        <f t="shared" si="0"/>
        <v>34289.501750000003</v>
      </c>
      <c r="H176" s="2">
        <f t="shared" si="1"/>
        <v>0.69999999999708962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55009.89</v>
      </c>
      <c r="D177" s="1">
        <f>'PR-RAS'!E181</f>
        <v>213521.5</v>
      </c>
      <c r="E177" s="1">
        <v>0</v>
      </c>
      <c r="F177" s="1">
        <v>0</v>
      </c>
      <c r="G177" s="2">
        <f t="shared" si="0"/>
        <v>84841.308640000003</v>
      </c>
      <c r="H177" s="2">
        <f t="shared" si="1"/>
        <v>0.61000000000058208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6000</v>
      </c>
      <c r="D178" s="1">
        <f>'PR-RAS'!E182</f>
        <v>5500</v>
      </c>
      <c r="E178" s="1">
        <v>0</v>
      </c>
      <c r="F178" s="1">
        <v>0</v>
      </c>
      <c r="G178" s="2">
        <f t="shared" si="0"/>
        <v>3009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25217.3</v>
      </c>
      <c r="D179" s="1">
        <f>'PR-RAS'!E183</f>
        <v>22894.65</v>
      </c>
      <c r="E179" s="1">
        <v>0</v>
      </c>
      <c r="F179" s="1">
        <v>0</v>
      </c>
      <c r="G179" s="2">
        <f t="shared" si="0"/>
        <v>12639.174800000001</v>
      </c>
      <c r="H179" s="2">
        <f t="shared" si="1"/>
        <v>0.64999999999781721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90163.47</v>
      </c>
      <c r="D180" s="1">
        <f>'PR-RAS'!E184</f>
        <v>102545.9</v>
      </c>
      <c r="E180" s="1">
        <v>0</v>
      </c>
      <c r="F180" s="1">
        <v>0</v>
      </c>
      <c r="G180" s="2">
        <f t="shared" si="0"/>
        <v>52850.693330000002</v>
      </c>
      <c r="H180" s="2">
        <f t="shared" si="1"/>
        <v>0.57000000000698492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3439.14</v>
      </c>
      <c r="D181" s="1">
        <f>'PR-RAS'!E185</f>
        <v>7738.47</v>
      </c>
      <c r="E181" s="1">
        <v>0</v>
      </c>
      <c r="F181" s="1">
        <v>0</v>
      </c>
      <c r="G181" s="2">
        <f t="shared" si="0"/>
        <v>3404.8944000000001</v>
      </c>
      <c r="H181" s="2">
        <f t="shared" si="1"/>
        <v>0.61000000000012733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1652.96</v>
      </c>
      <c r="D182" s="1">
        <f>'PR-RAS'!E186</f>
        <v>2696.68</v>
      </c>
      <c r="E182" s="1">
        <v>0</v>
      </c>
      <c r="F182" s="1">
        <v>0</v>
      </c>
      <c r="G182" s="2">
        <f t="shared" si="0"/>
        <v>1275.38392</v>
      </c>
      <c r="H182" s="2">
        <f t="shared" si="1"/>
        <v>0.36000000000012733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49834.400000000001</v>
      </c>
      <c r="D184" s="1">
        <f>'PR-RAS'!E188</f>
        <v>42602.62</v>
      </c>
      <c r="E184" s="1">
        <v>0</v>
      </c>
      <c r="F184" s="1">
        <v>0</v>
      </c>
      <c r="G184" s="2">
        <f t="shared" si="0"/>
        <v>24712.254120000001</v>
      </c>
      <c r="H184" s="2">
        <f t="shared" si="1"/>
        <v>0.77999999999883585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7368.39</v>
      </c>
      <c r="D185" s="1">
        <f>'PR-RAS'!E189</f>
        <v>4414.72</v>
      </c>
      <c r="E185" s="1">
        <v>0</v>
      </c>
      <c r="F185" s="1">
        <v>0</v>
      </c>
      <c r="G185" s="2">
        <f t="shared" si="0"/>
        <v>2980.4007200000001</v>
      </c>
      <c r="H185" s="2">
        <f t="shared" si="1"/>
        <v>0.67000000000007276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7187.48</v>
      </c>
      <c r="D186" s="1">
        <f>'PR-RAS'!E190</f>
        <v>8442.69</v>
      </c>
      <c r="E186" s="1">
        <v>0</v>
      </c>
      <c r="F186" s="1">
        <v>0</v>
      </c>
      <c r="G186" s="2">
        <f t="shared" si="0"/>
        <v>4453.4791000000005</v>
      </c>
      <c r="H186" s="2">
        <f t="shared" si="1"/>
        <v>0.78999999999905413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19957.7</v>
      </c>
      <c r="D187" s="1">
        <f>'PR-RAS'!E191</f>
        <v>16311.8</v>
      </c>
      <c r="E187" s="1">
        <v>0</v>
      </c>
      <c r="F187" s="1">
        <v>0</v>
      </c>
      <c r="G187" s="2">
        <f t="shared" si="0"/>
        <v>9780.1218000000008</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7980.23</v>
      </c>
      <c r="D189" s="1">
        <f>'PR-RAS'!E193</f>
        <v>5823.94</v>
      </c>
      <c r="E189" s="1">
        <v>0</v>
      </c>
      <c r="F189" s="1">
        <v>0</v>
      </c>
      <c r="G189" s="2">
        <f t="shared" si="0"/>
        <v>3690.0846799999999</v>
      </c>
      <c r="H189" s="2">
        <f t="shared" si="1"/>
        <v>0.28999999999996362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7340.6</v>
      </c>
      <c r="D191" s="1">
        <f>'PR-RAS'!E195</f>
        <v>7609.47</v>
      </c>
      <c r="E191" s="1">
        <v>0</v>
      </c>
      <c r="F191" s="1">
        <v>0</v>
      </c>
      <c r="G191" s="2">
        <f t="shared" si="0"/>
        <v>4286.3126000000002</v>
      </c>
      <c r="H191" s="2">
        <f t="shared" si="1"/>
        <v>0.86999999999989086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5964.55</v>
      </c>
      <c r="D192" s="1">
        <f>'PR-RAS'!E196</f>
        <v>5880.37</v>
      </c>
      <c r="E192" s="1">
        <v>0</v>
      </c>
      <c r="F192" s="1">
        <v>0</v>
      </c>
      <c r="G192" s="2">
        <f t="shared" si="0"/>
        <v>3385.5303900000004</v>
      </c>
      <c r="H192" s="2">
        <f t="shared" si="1"/>
        <v>0.81999999999970896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5964.55</v>
      </c>
      <c r="D206" s="1">
        <f>'PR-RAS'!E210</f>
        <v>5880.37</v>
      </c>
      <c r="E206" s="1">
        <v>0</v>
      </c>
      <c r="F206" s="1">
        <v>0</v>
      </c>
      <c r="G206" s="2">
        <f t="shared" si="0"/>
        <v>3633.6844499999997</v>
      </c>
      <c r="H206" s="2">
        <f t="shared" si="1"/>
        <v>0.81999999999970896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5964.55</v>
      </c>
      <c r="D210" s="1">
        <f>'PR-RAS'!E214</f>
        <v>5880.37</v>
      </c>
      <c r="E210" s="1">
        <v>0</v>
      </c>
      <c r="F210" s="1">
        <v>0</v>
      </c>
      <c r="G210" s="2">
        <f t="shared" si="0"/>
        <v>3704.5856100000001</v>
      </c>
      <c r="H210" s="2">
        <f t="shared" si="1"/>
        <v>0.81999999999970896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105805.13</v>
      </c>
      <c r="D248" s="1">
        <f>'PR-RAS'!E252</f>
        <v>118565.36</v>
      </c>
      <c r="E248" s="1">
        <v>0</v>
      </c>
      <c r="F248" s="1">
        <v>0</v>
      </c>
      <c r="G248" s="2">
        <f t="shared" si="0"/>
        <v>84705.154949999996</v>
      </c>
      <c r="H248" s="2">
        <f t="shared" si="1"/>
        <v>0.49000000000523869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105805.13</v>
      </c>
      <c r="D255" s="1">
        <f>'PR-RAS'!E259</f>
        <v>118565.36</v>
      </c>
      <c r="E255" s="1">
        <v>0</v>
      </c>
      <c r="F255" s="1">
        <v>0</v>
      </c>
      <c r="G255" s="2">
        <f t="shared" si="0"/>
        <v>87105.705900000001</v>
      </c>
      <c r="H255" s="2">
        <f t="shared" si="1"/>
        <v>0.49000000000523869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94334.44</v>
      </c>
      <c r="D256" s="1">
        <f>'PR-RAS'!E260</f>
        <v>102638.75</v>
      </c>
      <c r="E256" s="1">
        <v>0</v>
      </c>
      <c r="F256" s="1">
        <v>0</v>
      </c>
      <c r="G256" s="2">
        <f t="shared" si="0"/>
        <v>76401.044699999999</v>
      </c>
      <c r="H256" s="2">
        <f t="shared" si="1"/>
        <v>0.69000000000232831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11470.69</v>
      </c>
      <c r="D257" s="1">
        <f>'PR-RAS'!E261</f>
        <v>15926.61</v>
      </c>
      <c r="E257" s="1">
        <v>0</v>
      </c>
      <c r="F257" s="1">
        <v>0</v>
      </c>
      <c r="G257" s="2">
        <f t="shared" si="0"/>
        <v>11090.920960000001</v>
      </c>
      <c r="H257" s="2">
        <f t="shared" si="1"/>
        <v>0.69999999999890861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307017.78999999998</v>
      </c>
      <c r="D259" s="1">
        <f>'PR-RAS'!E263</f>
        <v>362324.44</v>
      </c>
      <c r="E259" s="1">
        <v>0</v>
      </c>
      <c r="F259" s="1">
        <v>0</v>
      </c>
      <c r="G259" s="2">
        <f t="shared" si="0"/>
        <v>266170.00085999997</v>
      </c>
      <c r="H259" s="2">
        <f t="shared" si="1"/>
        <v>0.65000000002328306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307017.78999999998</v>
      </c>
      <c r="D260" s="1">
        <f>'PR-RAS'!E264</f>
        <v>362324.44</v>
      </c>
      <c r="E260" s="1">
        <v>0</v>
      </c>
      <c r="F260" s="1">
        <v>0</v>
      </c>
      <c r="G260" s="2">
        <f t="shared" si="0"/>
        <v>267201.66752999998</v>
      </c>
      <c r="H260" s="2">
        <f t="shared" si="1"/>
        <v>0.65000000002328306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307017.78999999998</v>
      </c>
      <c r="D261" s="1">
        <f>'PR-RAS'!E265</f>
        <v>362324.44</v>
      </c>
      <c r="E261" s="1">
        <v>0</v>
      </c>
      <c r="F261" s="1">
        <v>0</v>
      </c>
      <c r="G261" s="2">
        <f t="shared" si="0"/>
        <v>268233.33419999998</v>
      </c>
      <c r="H261" s="2">
        <f t="shared" si="1"/>
        <v>0.65000000002328306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974124.57000000007</v>
      </c>
      <c r="D285" s="1">
        <f>'PR-RAS'!E289</f>
        <v>1449600.94</v>
      </c>
      <c r="E285" s="1">
        <v>0</v>
      </c>
      <c r="F285" s="1">
        <v>0</v>
      </c>
      <c r="G285" s="2">
        <f t="shared" si="8"/>
        <v>1100024.7117999999</v>
      </c>
      <c r="H285" s="2">
        <f t="shared" si="9"/>
        <v>0.48999999999068677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457113.22</v>
      </c>
      <c r="D286" s="1">
        <f>'PR-RAS'!E290</f>
        <v>207906.84999999986</v>
      </c>
      <c r="E286" s="1">
        <v>0</v>
      </c>
      <c r="F286" s="1">
        <v>0</v>
      </c>
      <c r="G286" s="2">
        <f t="shared" si="8"/>
        <v>248784.17219999988</v>
      </c>
      <c r="H286" s="2">
        <f t="shared" si="9"/>
        <v>0.37000000011175871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84671.86</v>
      </c>
      <c r="D293" s="1">
        <f>'PR-RAS'!E298</f>
        <v>69668.56</v>
      </c>
      <c r="E293" s="1">
        <v>0</v>
      </c>
      <c r="F293" s="1">
        <v>0</v>
      </c>
      <c r="G293" s="2">
        <f t="shared" si="8"/>
        <v>65410.622159999992</v>
      </c>
      <c r="H293" s="2">
        <f t="shared" si="9"/>
        <v>0.58000000000174623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78925.39</v>
      </c>
      <c r="D294" s="1">
        <f>'PR-RAS'!E299</f>
        <v>68133.81</v>
      </c>
      <c r="E294" s="1">
        <v>0</v>
      </c>
      <c r="F294" s="1">
        <v>0</v>
      </c>
      <c r="G294" s="2">
        <f t="shared" si="8"/>
        <v>63051.551930000001</v>
      </c>
      <c r="H294" s="2">
        <f t="shared" si="9"/>
        <v>0.58000000000174623</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78925.39</v>
      </c>
      <c r="D295" s="1">
        <f>'PR-RAS'!E300</f>
        <v>68133.81</v>
      </c>
      <c r="E295" s="1">
        <v>0</v>
      </c>
      <c r="F295" s="1">
        <v>0</v>
      </c>
      <c r="G295" s="2">
        <f t="shared" si="8"/>
        <v>63266.744939999997</v>
      </c>
      <c r="H295" s="2">
        <f t="shared" si="9"/>
        <v>0.58000000000174623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78925.39</v>
      </c>
      <c r="D296" s="1">
        <f>'PR-RAS'!E301</f>
        <v>68133.81</v>
      </c>
      <c r="E296" s="1">
        <v>0</v>
      </c>
      <c r="F296" s="1">
        <v>0</v>
      </c>
      <c r="G296" s="2">
        <f t="shared" si="8"/>
        <v>63481.93795</v>
      </c>
      <c r="H296" s="2">
        <f t="shared" si="9"/>
        <v>0.58000000000174623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5746.47</v>
      </c>
      <c r="D306" s="1">
        <f>'PR-RAS'!E311</f>
        <v>1534.75</v>
      </c>
      <c r="E306" s="1">
        <v>0</v>
      </c>
      <c r="F306" s="1">
        <v>0</v>
      </c>
      <c r="G306" s="2">
        <f t="shared" si="8"/>
        <v>2688.8708500000002</v>
      </c>
      <c r="H306" s="2">
        <f t="shared" si="9"/>
        <v>0.72000000000025466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5746.47</v>
      </c>
      <c r="D307" s="1">
        <f>'PR-RAS'!E312</f>
        <v>1534.75</v>
      </c>
      <c r="E307" s="1">
        <v>0</v>
      </c>
      <c r="F307" s="1">
        <v>0</v>
      </c>
      <c r="G307" s="2">
        <f t="shared" si="8"/>
        <v>2697.6868200000004</v>
      </c>
      <c r="H307" s="2">
        <f t="shared" si="9"/>
        <v>0.72000000000025466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5746.47</v>
      </c>
      <c r="D308" s="1">
        <f>'PR-RAS'!E313</f>
        <v>1534.75</v>
      </c>
      <c r="E308" s="1">
        <v>0</v>
      </c>
      <c r="F308" s="1">
        <v>0</v>
      </c>
      <c r="G308" s="2">
        <f t="shared" si="8"/>
        <v>2706.5027900000005</v>
      </c>
      <c r="H308" s="2">
        <f t="shared" si="9"/>
        <v>0.72000000000025466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484910.71</v>
      </c>
      <c r="D345" s="1">
        <f>'PR-RAS'!E350</f>
        <v>434280.05000000005</v>
      </c>
      <c r="E345" s="1">
        <v>0</v>
      </c>
      <c r="F345" s="1">
        <v>0</v>
      </c>
      <c r="G345" s="2">
        <f t="shared" si="8"/>
        <v>465593.95863999997</v>
      </c>
      <c r="H345" s="2">
        <f t="shared" si="9"/>
        <v>0.34000000002561137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484910.71</v>
      </c>
      <c r="D358" s="1">
        <f>'PR-RAS'!E363</f>
        <v>434280.05000000005</v>
      </c>
      <c r="E358" s="1">
        <v>0</v>
      </c>
      <c r="F358" s="1">
        <v>0</v>
      </c>
      <c r="G358" s="2">
        <f t="shared" si="8"/>
        <v>483189.07916999998</v>
      </c>
      <c r="H358" s="2">
        <f t="shared" si="9"/>
        <v>0.34000000002561137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399434.01</v>
      </c>
      <c r="D359" s="1">
        <f>'PR-RAS'!E364</f>
        <v>399663.52</v>
      </c>
      <c r="E359" s="1">
        <v>0</v>
      </c>
      <c r="F359" s="1">
        <v>0</v>
      </c>
      <c r="G359" s="2">
        <f t="shared" si="8"/>
        <v>429156.4559</v>
      </c>
      <c r="H359" s="2">
        <f t="shared" si="9"/>
        <v>0.48999999999068677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160904.1</v>
      </c>
      <c r="D360" s="1">
        <f>'PR-RAS'!E365</f>
        <v>101210.31</v>
      </c>
      <c r="E360" s="1">
        <v>0</v>
      </c>
      <c r="F360" s="1">
        <v>0</v>
      </c>
      <c r="G360" s="2">
        <f t="shared" si="8"/>
        <v>130433.57447999998</v>
      </c>
      <c r="H360" s="2">
        <f t="shared" si="9"/>
        <v>0.41000000000349246</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13217.76</v>
      </c>
      <c r="D361" s="1">
        <f>'PR-RAS'!E366</f>
        <v>96978.05</v>
      </c>
      <c r="E361" s="1">
        <v>0</v>
      </c>
      <c r="F361" s="1">
        <v>0</v>
      </c>
      <c r="G361" s="2">
        <f t="shared" si="8"/>
        <v>74582.589600000007</v>
      </c>
      <c r="H361" s="2">
        <f t="shared" si="9"/>
        <v>0.2900000000026921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128814.74</v>
      </c>
      <c r="D362" s="1">
        <f>'PR-RAS'!E367</f>
        <v>201475.16</v>
      </c>
      <c r="E362" s="1">
        <v>0</v>
      </c>
      <c r="F362" s="1">
        <v>0</v>
      </c>
      <c r="G362" s="2">
        <f t="shared" si="8"/>
        <v>191967.18666000001</v>
      </c>
      <c r="H362" s="2">
        <f t="shared" si="9"/>
        <v>0.41999999999825377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96497.41</v>
      </c>
      <c r="D363" s="1">
        <f>'PR-RAS'!E368</f>
        <v>0</v>
      </c>
      <c r="E363" s="1">
        <v>0</v>
      </c>
      <c r="F363" s="1">
        <v>0</v>
      </c>
      <c r="G363" s="2">
        <f t="shared" si="8"/>
        <v>34932.062420000002</v>
      </c>
      <c r="H363" s="2">
        <f t="shared" si="9"/>
        <v>0.41000000000349246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32784.910000000003</v>
      </c>
      <c r="D364" s="1">
        <f>'PR-RAS'!E369</f>
        <v>12616.53</v>
      </c>
      <c r="E364" s="1">
        <v>0</v>
      </c>
      <c r="F364" s="1">
        <v>0</v>
      </c>
      <c r="G364" s="2">
        <f t="shared" si="8"/>
        <v>21060.523109999998</v>
      </c>
      <c r="H364" s="2">
        <f t="shared" si="9"/>
        <v>0.5599999999958527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909.91</v>
      </c>
      <c r="D365" s="1">
        <f>'PR-RAS'!E370</f>
        <v>0</v>
      </c>
      <c r="E365" s="1">
        <v>0</v>
      </c>
      <c r="F365" s="1">
        <v>0</v>
      </c>
      <c r="G365" s="2">
        <f t="shared" si="8"/>
        <v>331.20723999999996</v>
      </c>
      <c r="H365" s="2">
        <f t="shared" si="9"/>
        <v>9.0000000000031832E-2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31875</v>
      </c>
      <c r="D371" s="1">
        <f>'PR-RAS'!E376</f>
        <v>12616.53</v>
      </c>
      <c r="E371" s="1">
        <v>0</v>
      </c>
      <c r="F371" s="1">
        <v>0</v>
      </c>
      <c r="G371" s="2">
        <f t="shared" si="8"/>
        <v>21129.982199999999</v>
      </c>
      <c r="H371" s="2">
        <f t="shared" si="9"/>
        <v>0.46999999999934516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27871.79</v>
      </c>
      <c r="D373" s="1">
        <f>'PR-RAS'!E378</f>
        <v>0</v>
      </c>
      <c r="E373" s="1">
        <v>0</v>
      </c>
      <c r="F373" s="1">
        <v>0</v>
      </c>
      <c r="G373" s="2">
        <f t="shared" si="8"/>
        <v>10368.30588</v>
      </c>
      <c r="H373" s="2">
        <f t="shared" si="9"/>
        <v>0.20999999999912689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27871.79</v>
      </c>
      <c r="D374" s="1">
        <f>'PR-RAS'!E379</f>
        <v>0</v>
      </c>
      <c r="E374" s="1">
        <v>0</v>
      </c>
      <c r="F374" s="1">
        <v>0</v>
      </c>
      <c r="G374" s="2">
        <f t="shared" si="8"/>
        <v>10396.177670000001</v>
      </c>
      <c r="H374" s="2">
        <f t="shared" si="9"/>
        <v>0.20999999999912689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24820</v>
      </c>
      <c r="D386" s="1">
        <f>'PR-RAS'!E391</f>
        <v>22000</v>
      </c>
      <c r="E386" s="1">
        <v>0</v>
      </c>
      <c r="F386" s="1">
        <v>0</v>
      </c>
      <c r="G386" s="2">
        <f t="shared" si="8"/>
        <v>26495.7</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24820</v>
      </c>
      <c r="D389" s="1">
        <f>'PR-RAS'!E394</f>
        <v>22000</v>
      </c>
      <c r="E389" s="1">
        <v>0</v>
      </c>
      <c r="F389" s="1">
        <v>0</v>
      </c>
      <c r="G389" s="2">
        <f t="shared" si="8"/>
        <v>26702.16</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400238.85000000003</v>
      </c>
      <c r="D403" s="1">
        <f>'PR-RAS'!E408</f>
        <v>364611.49000000005</v>
      </c>
      <c r="E403" s="1">
        <v>0</v>
      </c>
      <c r="F403" s="1">
        <v>0</v>
      </c>
      <c r="G403" s="2">
        <f t="shared" si="8"/>
        <v>454043.65566000005</v>
      </c>
      <c r="H403" s="2">
        <f t="shared" si="9"/>
        <v>0.64000000001396984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1515909.6500000001</v>
      </c>
      <c r="D407" s="1">
        <f>'PR-RAS'!E412</f>
        <v>1727176.3499999999</v>
      </c>
      <c r="E407" s="1">
        <v>0</v>
      </c>
      <c r="F407" s="1">
        <v>0</v>
      </c>
      <c r="G407" s="2">
        <f t="shared" si="8"/>
        <v>2017926.5141</v>
      </c>
      <c r="H407" s="2">
        <f t="shared" si="9"/>
        <v>0.69999999972060323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1459035.28</v>
      </c>
      <c r="D408" s="1">
        <f>'PR-RAS'!E413</f>
        <v>1883880.99</v>
      </c>
      <c r="E408" s="1">
        <v>0</v>
      </c>
      <c r="F408" s="1">
        <v>0</v>
      </c>
      <c r="G408" s="2">
        <f t="shared" si="8"/>
        <v>2127306.4848199999</v>
      </c>
      <c r="H408" s="2">
        <f t="shared" si="9"/>
        <v>0.2900000000372529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56874.370000000112</v>
      </c>
      <c r="D409" s="1">
        <f>'PR-RAS'!E414</f>
        <v>0</v>
      </c>
      <c r="E409" s="1">
        <v>0</v>
      </c>
      <c r="F409" s="1">
        <v>0</v>
      </c>
      <c r="G409" s="2">
        <f t="shared" si="8"/>
        <v>23204.742960000043</v>
      </c>
      <c r="H409" s="2">
        <f t="shared" si="9"/>
        <v>0.37000000011175871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156704.64000000013</v>
      </c>
      <c r="E410" s="1">
        <v>0</v>
      </c>
      <c r="F410" s="1">
        <v>0</v>
      </c>
      <c r="G410" s="2">
        <f t="shared" si="8"/>
        <v>128184.39552000009</v>
      </c>
      <c r="H410" s="2">
        <f t="shared" si="9"/>
        <v>0.35999999986961484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2246.89</v>
      </c>
      <c r="D522" s="1">
        <f>'PR-RAS'!E528</f>
        <v>6573.6</v>
      </c>
      <c r="E522" s="1">
        <v>0</v>
      </c>
      <c r="F522" s="1">
        <v>0</v>
      </c>
      <c r="G522" s="2">
        <f t="shared" ref="G522:G809" si="10">(B522/1000)*(C522*1+D522*2)</f>
        <v>8020.32089</v>
      </c>
      <c r="H522" s="2">
        <f t="shared" ref="H522:H809" si="11">ABS(C522-ROUND(C522,0))+ABS(D522-ROUND(D522,0))</f>
        <v>0.50999999999976353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2246.89</v>
      </c>
      <c r="D587" s="1">
        <f>'PR-RAS'!E593</f>
        <v>6573.6</v>
      </c>
      <c r="E587" s="1">
        <v>0</v>
      </c>
      <c r="F587" s="1">
        <v>0</v>
      </c>
      <c r="G587" s="2">
        <f t="shared" si="10"/>
        <v>9020.9367399999992</v>
      </c>
      <c r="H587" s="2">
        <f t="shared" si="11"/>
        <v>0.50999999999976353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2246.89</v>
      </c>
      <c r="D593" s="1">
        <f>'PR-RAS'!E599</f>
        <v>0</v>
      </c>
      <c r="E593" s="1">
        <v>0</v>
      </c>
      <c r="F593" s="1">
        <v>0</v>
      </c>
      <c r="G593" s="2">
        <f t="shared" si="10"/>
        <v>1330.15888</v>
      </c>
      <c r="H593" s="2">
        <f t="shared" si="11"/>
        <v>0.11000000000012733</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2246.89</v>
      </c>
      <c r="D594" s="1">
        <f>'PR-RAS'!E600</f>
        <v>0</v>
      </c>
      <c r="E594" s="1">
        <v>0</v>
      </c>
      <c r="F594" s="1">
        <v>0</v>
      </c>
      <c r="G594" s="2">
        <f t="shared" si="10"/>
        <v>1332.4057699999998</v>
      </c>
      <c r="H594" s="2">
        <f t="shared" si="11"/>
        <v>0.11000000000012733</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6573.6</v>
      </c>
      <c r="E599" s="1">
        <v>0</v>
      </c>
      <c r="F599" s="1">
        <v>0</v>
      </c>
      <c r="G599" s="2">
        <f t="shared" si="10"/>
        <v>7862.0255999999999</v>
      </c>
      <c r="H599" s="2">
        <f t="shared" si="11"/>
        <v>0.3999999999996362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6573.6</v>
      </c>
      <c r="E602" s="1">
        <v>0</v>
      </c>
      <c r="F602" s="1">
        <v>0</v>
      </c>
      <c r="G602" s="2">
        <f t="shared" si="10"/>
        <v>7901.4672</v>
      </c>
      <c r="H602" s="2">
        <f t="shared" si="11"/>
        <v>0.3999999999996362</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2246.89</v>
      </c>
      <c r="D630" s="1">
        <f>'PR-RAS'!E636</f>
        <v>6573.6</v>
      </c>
      <c r="E630" s="1">
        <v>0</v>
      </c>
      <c r="F630" s="1">
        <v>0</v>
      </c>
      <c r="G630" s="2">
        <f t="shared" si="10"/>
        <v>9682.8826100000006</v>
      </c>
      <c r="H630" s="2">
        <f t="shared" si="11"/>
        <v>0.50999999999976353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62484.5</v>
      </c>
      <c r="D632" s="1">
        <f>'PR-RAS'!E638</f>
        <v>7857.02</v>
      </c>
      <c r="E632" s="1">
        <v>0</v>
      </c>
      <c r="F632" s="1">
        <v>0</v>
      </c>
      <c r="G632" s="2">
        <f t="shared" si="10"/>
        <v>49343.278740000009</v>
      </c>
      <c r="H632" s="2">
        <f t="shared" si="11"/>
        <v>0.52000000000043656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1515909.6500000001</v>
      </c>
      <c r="D633" s="1">
        <f>'PR-RAS'!E639</f>
        <v>1727176.3499999999</v>
      </c>
      <c r="E633" s="1">
        <v>0</v>
      </c>
      <c r="F633" s="1">
        <v>0</v>
      </c>
      <c r="G633" s="2">
        <f t="shared" si="10"/>
        <v>3141205.8051999998</v>
      </c>
      <c r="H633" s="2">
        <f t="shared" si="11"/>
        <v>0.69999999972060323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1461282.17</v>
      </c>
      <c r="D634" s="1">
        <f>'PR-RAS'!E640</f>
        <v>1890454.59</v>
      </c>
      <c r="E634" s="1">
        <v>0</v>
      </c>
      <c r="F634" s="1">
        <v>0</v>
      </c>
      <c r="G634" s="2">
        <f t="shared" si="10"/>
        <v>3318307.1245499998</v>
      </c>
      <c r="H634" s="2">
        <f t="shared" si="11"/>
        <v>0.57999999984167516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54627.480000000214</v>
      </c>
      <c r="D635" s="1">
        <f>'PR-RAS'!E641</f>
        <v>0</v>
      </c>
      <c r="E635" s="1">
        <v>0</v>
      </c>
      <c r="F635" s="1">
        <v>0</v>
      </c>
      <c r="G635" s="2">
        <f t="shared" si="10"/>
        <v>34633.822320000138</v>
      </c>
      <c r="H635" s="2">
        <f t="shared" si="11"/>
        <v>0.48000000021420419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163278.24000000022</v>
      </c>
      <c r="E636" s="1">
        <v>0</v>
      </c>
      <c r="F636" s="1">
        <v>0</v>
      </c>
      <c r="G636" s="2">
        <f t="shared" si="10"/>
        <v>207363.36480000027</v>
      </c>
      <c r="H636" s="2">
        <f t="shared" si="11"/>
        <v>0.24000000022351742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62484.5</v>
      </c>
      <c r="D638" s="1">
        <f>'PR-RAS'!E644</f>
        <v>7857.02</v>
      </c>
      <c r="E638" s="1">
        <v>0</v>
      </c>
      <c r="F638" s="1">
        <v>0</v>
      </c>
      <c r="G638" s="2">
        <f t="shared" si="10"/>
        <v>49812.469980000009</v>
      </c>
      <c r="H638" s="2">
        <f t="shared" si="11"/>
        <v>0.52000000000043656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7857.0199999997858</v>
      </c>
      <c r="D640" s="1">
        <f>'PR-RAS'!E646</f>
        <v>171135.26000000021</v>
      </c>
      <c r="E640" s="1">
        <v>0</v>
      </c>
      <c r="F640" s="1">
        <v>0</v>
      </c>
      <c r="G640" s="2">
        <f t="shared" si="10"/>
        <v>223731.49806000013</v>
      </c>
      <c r="H640" s="2">
        <f t="shared" si="11"/>
        <v>0.27999999999883585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179647.01</v>
      </c>
      <c r="D642" s="1">
        <f>'PR-RAS'!E649</f>
        <v>225797.55</v>
      </c>
      <c r="E642" s="1">
        <v>0</v>
      </c>
      <c r="F642" s="1">
        <v>0</v>
      </c>
      <c r="G642" s="2">
        <f t="shared" si="10"/>
        <v>404626.19251000002</v>
      </c>
      <c r="H642" s="2">
        <f t="shared" si="11"/>
        <v>0.46000000002095476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1522554.07</v>
      </c>
      <c r="D643" s="1">
        <f>'PR-RAS'!E650</f>
        <v>1756024.4</v>
      </c>
      <c r="E643" s="1">
        <v>0</v>
      </c>
      <c r="F643" s="1">
        <v>0</v>
      </c>
      <c r="G643" s="2">
        <f t="shared" si="10"/>
        <v>3232215.0425400003</v>
      </c>
      <c r="H643" s="2">
        <f t="shared" si="11"/>
        <v>0.46999999997206032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1476269.21</v>
      </c>
      <c r="D644" s="1">
        <f>'PR-RAS'!E651</f>
        <v>1885750.02</v>
      </c>
      <c r="E644" s="1">
        <v>0</v>
      </c>
      <c r="F644" s="1">
        <v>0</v>
      </c>
      <c r="G644" s="2">
        <f t="shared" si="10"/>
        <v>3374315.62775</v>
      </c>
      <c r="H644" s="2">
        <f t="shared" si="11"/>
        <v>0.22999999998137355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225931.87000000011</v>
      </c>
      <c r="D645" s="1">
        <f>'PR-RAS'!E652</f>
        <v>96071.929999999935</v>
      </c>
      <c r="E645" s="1">
        <v>0</v>
      </c>
      <c r="F645" s="1">
        <v>0</v>
      </c>
      <c r="G645" s="2">
        <f t="shared" si="10"/>
        <v>269240.77012</v>
      </c>
      <c r="H645" s="2">
        <f t="shared" si="11"/>
        <v>0.19999999995343387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7</v>
      </c>
      <c r="E646" s="1">
        <v>0</v>
      </c>
      <c r="F646" s="1">
        <v>0</v>
      </c>
      <c r="G646" s="2">
        <f t="shared" si="10"/>
        <v>13.545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7</v>
      </c>
      <c r="E648" s="1">
        <v>0</v>
      </c>
      <c r="F648" s="1">
        <v>0</v>
      </c>
      <c r="G648" s="2">
        <f t="shared" si="10"/>
        <v>13.587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421085.9</v>
      </c>
      <c r="D654" s="1">
        <f>'PR-RAS'!E661</f>
        <v>392561.59</v>
      </c>
      <c r="E654" s="1">
        <v>0</v>
      </c>
      <c r="F654" s="1">
        <v>0</v>
      </c>
      <c r="G654" s="2">
        <f t="shared" si="10"/>
        <v>787654.52924000006</v>
      </c>
      <c r="H654" s="2">
        <f t="shared" si="11"/>
        <v>0.50999999995110556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149639.18</v>
      </c>
      <c r="D658" s="1">
        <f>'PR-RAS'!E665</f>
        <v>188922.84</v>
      </c>
      <c r="E658" s="1">
        <v>0</v>
      </c>
      <c r="F658" s="1">
        <v>0</v>
      </c>
      <c r="G658" s="2">
        <f t="shared" si="10"/>
        <v>346557.55301999999</v>
      </c>
      <c r="H658" s="2">
        <f t="shared" si="11"/>
        <v>0.33999999999650754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49312.11</v>
      </c>
      <c r="D662" s="1">
        <f>'PR-RAS'!E669</f>
        <v>190320</v>
      </c>
      <c r="E662" s="1">
        <v>0</v>
      </c>
      <c r="F662" s="1">
        <v>0</v>
      </c>
      <c r="G662" s="2">
        <f t="shared" si="10"/>
        <v>284198.34470999998</v>
      </c>
      <c r="H662" s="2">
        <f t="shared" si="11"/>
        <v>0.11000000000058208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172985.06</v>
      </c>
      <c r="D691" s="1">
        <f>'PR-RAS'!E698</f>
        <v>336606.29</v>
      </c>
      <c r="E691" s="1">
        <v>0</v>
      </c>
      <c r="F691" s="1">
        <v>0</v>
      </c>
      <c r="G691" s="2">
        <f t="shared" si="10"/>
        <v>583876.37159999984</v>
      </c>
      <c r="H691" s="2">
        <f t="shared" si="11"/>
        <v>0.34999999997671694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7368.39</v>
      </c>
      <c r="D718" s="1">
        <f>'PR-RAS'!E725</f>
        <v>4414.72</v>
      </c>
      <c r="E718" s="1">
        <v>0</v>
      </c>
      <c r="F718" s="1">
        <v>0</v>
      </c>
      <c r="G718" s="2">
        <f t="shared" si="10"/>
        <v>11613.84411</v>
      </c>
      <c r="H718" s="2">
        <f t="shared" si="11"/>
        <v>0.67000000000007276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94334.44</v>
      </c>
      <c r="D809" s="1">
        <f>'PR-RAS'!E816</f>
        <v>102638.75</v>
      </c>
      <c r="E809" s="1">
        <v>0</v>
      </c>
      <c r="F809" s="1">
        <v>0</v>
      </c>
      <c r="G809" s="2">
        <f t="shared" si="10"/>
        <v>242086.44752000002</v>
      </c>
      <c r="H809" s="2">
        <f t="shared" si="11"/>
        <v>0.69000000000232831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11470.69</v>
      </c>
      <c r="D818" s="1">
        <f>'PR-RAS'!E825</f>
        <v>15926.61</v>
      </c>
      <c r="E818" s="1">
        <v>0</v>
      </c>
      <c r="F818" s="1">
        <v>0</v>
      </c>
      <c r="G818" s="2">
        <f t="shared" si="18"/>
        <v>35395.634469999997</v>
      </c>
      <c r="H818" s="2">
        <f t="shared" si="19"/>
        <v>0.69999999999890861</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307017.78999999998</v>
      </c>
      <c r="D822" s="1">
        <f>'PR-RAS'!E829</f>
        <v>362324.44</v>
      </c>
      <c r="E822" s="1">
        <v>0</v>
      </c>
      <c r="F822" s="1">
        <v>0</v>
      </c>
      <c r="G822" s="2">
        <f t="shared" si="18"/>
        <v>846998.33606999984</v>
      </c>
      <c r="H822" s="2">
        <f t="shared" si="19"/>
        <v>0.65000000002328306</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2246.89</v>
      </c>
      <c r="D939" s="1">
        <f>'PR-RAS'!E946</f>
        <v>0</v>
      </c>
      <c r="E939" s="1">
        <v>0</v>
      </c>
      <c r="F939" s="1">
        <v>0</v>
      </c>
      <c r="G939" s="2">
        <f t="shared" si="18"/>
        <v>2107.5828199999996</v>
      </c>
      <c r="H939" s="2">
        <f t="shared" si="19"/>
        <v>0.11000000000012733</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6573.6</v>
      </c>
      <c r="E951" s="1">
        <v>0</v>
      </c>
      <c r="F951" s="1">
        <v>0</v>
      </c>
      <c r="G951" s="2">
        <f t="shared" si="18"/>
        <v>12489.84</v>
      </c>
      <c r="H951" s="2">
        <f t="shared" si="19"/>
        <v>0.3999999999996362</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6885642.3400000008</v>
      </c>
      <c r="D984" s="6">
        <f>BILANCA!E6</f>
        <v>6888593.6300000008</v>
      </c>
      <c r="E984" s="6">
        <v>0</v>
      </c>
      <c r="F984" s="6">
        <v>0</v>
      </c>
      <c r="G984" s="7">
        <f t="shared" ref="G984:G1241" si="22">B984/1000*C984+B984/500*D984</f>
        <v>20662.829600000005</v>
      </c>
      <c r="H984" s="7">
        <f t="shared" si="19"/>
        <v>0.7099999999627471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5928031.4800000004</v>
      </c>
      <c r="D985" s="1">
        <f>BILANCA!E7</f>
        <v>6035107.5600000005</v>
      </c>
      <c r="E985" s="1">
        <v>0</v>
      </c>
      <c r="F985" s="1">
        <v>0</v>
      </c>
      <c r="G985" s="2">
        <f t="shared" si="22"/>
        <v>35996.493200000004</v>
      </c>
      <c r="H985" s="2">
        <f t="shared" si="19"/>
        <v>0.91999999992549419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258692.14</v>
      </c>
      <c r="D986" s="1">
        <f>BILANCA!E8</f>
        <v>258692.13</v>
      </c>
      <c r="E986" s="1">
        <v>0</v>
      </c>
      <c r="F986" s="1">
        <v>0</v>
      </c>
      <c r="G986" s="2">
        <f t="shared" si="22"/>
        <v>2328.2292000000002</v>
      </c>
      <c r="H986" s="2">
        <f t="shared" si="19"/>
        <v>0.27000000001862645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193273.07</v>
      </c>
      <c r="D987" s="1">
        <f>BILANCA!E9</f>
        <v>193273.06</v>
      </c>
      <c r="E987" s="1">
        <v>0</v>
      </c>
      <c r="F987" s="1">
        <v>0</v>
      </c>
      <c r="G987" s="2">
        <f t="shared" si="22"/>
        <v>2319.2767600000002</v>
      </c>
      <c r="H987" s="2">
        <f t="shared" si="19"/>
        <v>0.13000000000465661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101682.26</v>
      </c>
      <c r="D988" s="1">
        <f>BILANCA!E10</f>
        <v>101682.26</v>
      </c>
      <c r="E988" s="1">
        <v>0</v>
      </c>
      <c r="F988" s="1">
        <v>0</v>
      </c>
      <c r="G988" s="2">
        <f t="shared" si="22"/>
        <v>1525.2338999999999</v>
      </c>
      <c r="H988" s="2">
        <f t="shared" si="19"/>
        <v>0.51999999998952262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36263.19</v>
      </c>
      <c r="D989" s="1">
        <f>BILANCA!E11</f>
        <v>36263.19</v>
      </c>
      <c r="E989" s="1">
        <v>0</v>
      </c>
      <c r="F989" s="1">
        <v>0</v>
      </c>
      <c r="G989" s="2">
        <f t="shared" si="22"/>
        <v>652.73742000000004</v>
      </c>
      <c r="H989" s="2">
        <f t="shared" si="19"/>
        <v>0.38000000000465661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5415606.7400000012</v>
      </c>
      <c r="D990" s="1">
        <f>BILANCA!E12</f>
        <v>5418618.0200000005</v>
      </c>
      <c r="E990" s="1">
        <v>0</v>
      </c>
      <c r="F990" s="1">
        <v>0</v>
      </c>
      <c r="G990" s="2">
        <f t="shared" si="22"/>
        <v>113769.89946000002</v>
      </c>
      <c r="H990" s="2">
        <f t="shared" si="19"/>
        <v>0.27999999932944775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5043947.7200000007</v>
      </c>
      <c r="D991" s="1">
        <f>BILANCA!E13</f>
        <v>5034564.03</v>
      </c>
      <c r="E991" s="1">
        <v>0</v>
      </c>
      <c r="F991" s="1">
        <v>0</v>
      </c>
      <c r="G991" s="2">
        <f t="shared" si="22"/>
        <v>120904.60624000002</v>
      </c>
      <c r="H991" s="2">
        <f t="shared" si="19"/>
        <v>0.30999999959021807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138701.62</v>
      </c>
      <c r="D992" s="1">
        <f>BILANCA!E14</f>
        <v>140201.62</v>
      </c>
      <c r="E992" s="1">
        <v>0</v>
      </c>
      <c r="F992" s="1">
        <v>0</v>
      </c>
      <c r="G992" s="2">
        <f t="shared" si="22"/>
        <v>3771.9437399999993</v>
      </c>
      <c r="H992" s="2">
        <f t="shared" si="19"/>
        <v>0.76000000000931323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1384432.37</v>
      </c>
      <c r="D993" s="1">
        <f>BILANCA!E15</f>
        <v>1483655.02</v>
      </c>
      <c r="E993" s="1">
        <v>0</v>
      </c>
      <c r="F993" s="1">
        <v>0</v>
      </c>
      <c r="G993" s="2">
        <f t="shared" si="22"/>
        <v>43517.424100000004</v>
      </c>
      <c r="H993" s="2">
        <f t="shared" si="19"/>
        <v>0.39000000013038516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2440208.0699999998</v>
      </c>
      <c r="D994" s="1">
        <f>BILANCA!E16</f>
        <v>2651683.23</v>
      </c>
      <c r="E994" s="1">
        <v>0</v>
      </c>
      <c r="F994" s="1">
        <v>0</v>
      </c>
      <c r="G994" s="2">
        <f t="shared" si="22"/>
        <v>85179.319829999993</v>
      </c>
      <c r="H994" s="2">
        <f t="shared" si="19"/>
        <v>0.29999999981373549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2142396.33</v>
      </c>
      <c r="D995" s="1">
        <f>BILANCA!E17</f>
        <v>2148018.79</v>
      </c>
      <c r="E995" s="1">
        <v>0</v>
      </c>
      <c r="F995" s="1">
        <v>0</v>
      </c>
      <c r="G995" s="2">
        <f t="shared" si="22"/>
        <v>77261.206919999997</v>
      </c>
      <c r="H995" s="2">
        <f t="shared" si="19"/>
        <v>0.5400000000372529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1061790.67</v>
      </c>
      <c r="D996" s="1">
        <f>BILANCA!E18</f>
        <v>1388994.63</v>
      </c>
      <c r="E996" s="1">
        <v>0</v>
      </c>
      <c r="F996" s="1">
        <v>0</v>
      </c>
      <c r="G996" s="2">
        <f t="shared" si="22"/>
        <v>49917.139089999997</v>
      </c>
      <c r="H996" s="2">
        <f t="shared" si="19"/>
        <v>0.70000000018626451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110147.19</v>
      </c>
      <c r="D997" s="1">
        <f>BILANCA!E19</f>
        <v>122542.16</v>
      </c>
      <c r="E997" s="1">
        <v>0</v>
      </c>
      <c r="F997" s="1">
        <v>0</v>
      </c>
      <c r="G997" s="2">
        <f t="shared" si="22"/>
        <v>4973.2411400000001</v>
      </c>
      <c r="H997" s="2">
        <f t="shared" si="19"/>
        <v>0.35000000000582077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5427.27</v>
      </c>
      <c r="D998" s="1">
        <f>BILANCA!E20</f>
        <v>5637.27</v>
      </c>
      <c r="E998" s="1">
        <v>0</v>
      </c>
      <c r="F998" s="1">
        <v>0</v>
      </c>
      <c r="G998" s="2">
        <f t="shared" si="22"/>
        <v>250.52715000000001</v>
      </c>
      <c r="H998" s="2">
        <f t="shared" si="19"/>
        <v>0.54000000000087311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16625.939999999999</v>
      </c>
      <c r="D999" s="1">
        <f>BILANCA!E21</f>
        <v>16625.939999999999</v>
      </c>
      <c r="E999" s="1">
        <v>0</v>
      </c>
      <c r="F999" s="1">
        <v>0</v>
      </c>
      <c r="G999" s="2">
        <f t="shared" si="22"/>
        <v>798.04512</v>
      </c>
      <c r="H999" s="2">
        <f t="shared" si="19"/>
        <v>0.12000000000261934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5294.61</v>
      </c>
      <c r="D1000" s="1">
        <f>BILANCA!E22</f>
        <v>5294.61</v>
      </c>
      <c r="E1000" s="1">
        <v>0</v>
      </c>
      <c r="F1000" s="1">
        <v>0</v>
      </c>
      <c r="G1000" s="2">
        <f t="shared" si="22"/>
        <v>270.02510999999998</v>
      </c>
      <c r="H1000" s="2">
        <f t="shared" si="19"/>
        <v>0.78000000000065484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27622.93</v>
      </c>
      <c r="D1002" s="1">
        <f>BILANCA!E24</f>
        <v>27622.93</v>
      </c>
      <c r="E1002" s="1">
        <v>0</v>
      </c>
      <c r="F1002" s="1">
        <v>0</v>
      </c>
      <c r="G1002" s="2">
        <f t="shared" si="22"/>
        <v>1574.5070099999998</v>
      </c>
      <c r="H1002" s="2">
        <f t="shared" si="19"/>
        <v>0.13999999999941792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55176.44</v>
      </c>
      <c r="D1004" s="1">
        <f>BILANCA!E26</f>
        <v>67361.41</v>
      </c>
      <c r="E1004" s="1">
        <v>0</v>
      </c>
      <c r="F1004" s="1">
        <v>0</v>
      </c>
      <c r="G1004" s="2">
        <f t="shared" si="22"/>
        <v>3987.8844600000007</v>
      </c>
      <c r="H1004" s="2">
        <f t="shared" si="19"/>
        <v>0.85000000000582077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193135.84</v>
      </c>
      <c r="D1007" s="1">
        <f>BILANCA!E29</f>
        <v>193135.84</v>
      </c>
      <c r="E1007" s="1">
        <v>0</v>
      </c>
      <c r="F1007" s="1">
        <v>0</v>
      </c>
      <c r="G1007" s="2">
        <f t="shared" si="22"/>
        <v>13905.780479999999</v>
      </c>
      <c r="H1007" s="2">
        <f t="shared" si="19"/>
        <v>0.32000000000698492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193135.84</v>
      </c>
      <c r="D1008" s="1">
        <f>BILANCA!E30</f>
        <v>193135.84</v>
      </c>
      <c r="E1008" s="1">
        <v>0</v>
      </c>
      <c r="F1008" s="1">
        <v>0</v>
      </c>
      <c r="G1008" s="2">
        <f t="shared" si="22"/>
        <v>14485.187999999998</v>
      </c>
      <c r="H1008" s="2">
        <f t="shared" si="19"/>
        <v>0.32000000000698492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6773.54</v>
      </c>
      <c r="D1019" s="1">
        <f>BILANCA!E41</f>
        <v>6773.54</v>
      </c>
      <c r="E1019" s="1">
        <v>0</v>
      </c>
      <c r="F1019" s="1">
        <v>0</v>
      </c>
      <c r="G1019" s="2">
        <f t="shared" si="22"/>
        <v>731.5423199999999</v>
      </c>
      <c r="H1019" s="2">
        <f t="shared" si="19"/>
        <v>0.92000000000007276</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6773.54</v>
      </c>
      <c r="D1020" s="1">
        <f>BILANCA!E42</f>
        <v>6773.54</v>
      </c>
      <c r="E1020" s="1">
        <v>0</v>
      </c>
      <c r="F1020" s="1">
        <v>0</v>
      </c>
      <c r="G1020" s="2">
        <f t="shared" si="22"/>
        <v>751.86293999999998</v>
      </c>
      <c r="H1020" s="2">
        <f t="shared" si="19"/>
        <v>0.92000000000007276</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61602.45</v>
      </c>
      <c r="D1023" s="1">
        <f>BILANCA!E45</f>
        <v>61602.45</v>
      </c>
      <c r="E1023" s="1">
        <v>0</v>
      </c>
      <c r="F1023" s="1">
        <v>0</v>
      </c>
      <c r="G1023" s="2">
        <f t="shared" si="22"/>
        <v>7392.2939999999999</v>
      </c>
      <c r="H1023" s="2">
        <f t="shared" si="19"/>
        <v>0.89999999999417923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3748.42</v>
      </c>
      <c r="D1025" s="1">
        <f>BILANCA!E47</f>
        <v>3748.42</v>
      </c>
      <c r="E1025" s="1">
        <v>0</v>
      </c>
      <c r="F1025" s="1">
        <v>0</v>
      </c>
      <c r="G1025" s="2">
        <f t="shared" si="22"/>
        <v>472.30092000000008</v>
      </c>
      <c r="H1025" s="2">
        <f t="shared" si="19"/>
        <v>0.84000000000014552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57854.03</v>
      </c>
      <c r="D1026" s="1">
        <f>BILANCA!E48</f>
        <v>57854.03</v>
      </c>
      <c r="E1026" s="1">
        <v>0</v>
      </c>
      <c r="F1026" s="1">
        <v>0</v>
      </c>
      <c r="G1026" s="2">
        <f t="shared" si="22"/>
        <v>7463.1698699999997</v>
      </c>
      <c r="H1026" s="2">
        <f t="shared" si="19"/>
        <v>5.9999999997671694E-2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253732.6</v>
      </c>
      <c r="D1034" s="1">
        <f>BILANCA!E56</f>
        <v>357797.41</v>
      </c>
      <c r="E1034" s="1">
        <v>0</v>
      </c>
      <c r="F1034" s="1">
        <v>0</v>
      </c>
      <c r="G1034" s="2">
        <f t="shared" si="22"/>
        <v>49435.698419999993</v>
      </c>
      <c r="H1034" s="2">
        <f t="shared" si="19"/>
        <v>0.80999999996856786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253732.6</v>
      </c>
      <c r="D1035" s="1">
        <f>BILANCA!E57</f>
        <v>357797.41</v>
      </c>
      <c r="E1035" s="1">
        <v>0</v>
      </c>
      <c r="F1035" s="1">
        <v>0</v>
      </c>
      <c r="G1035" s="2">
        <f t="shared" si="22"/>
        <v>50405.025840000002</v>
      </c>
      <c r="H1035" s="2">
        <f t="shared" si="19"/>
        <v>0.80999999996856786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957610.86</v>
      </c>
      <c r="D1046" s="1">
        <f>BILANCA!E68</f>
        <v>853486.07000000007</v>
      </c>
      <c r="E1046" s="1">
        <v>0</v>
      </c>
      <c r="F1046" s="1">
        <v>0</v>
      </c>
      <c r="G1046" s="2">
        <f t="shared" si="22"/>
        <v>167868.72899999999</v>
      </c>
      <c r="H1046" s="2">
        <f t="shared" si="19"/>
        <v>0.21000000007916242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225931.87</v>
      </c>
      <c r="D1047" s="1">
        <f>BILANCA!E69</f>
        <v>96071.930000000008</v>
      </c>
      <c r="E1047" s="1">
        <v>0</v>
      </c>
      <c r="F1047" s="1">
        <v>0</v>
      </c>
      <c r="G1047" s="2">
        <f t="shared" si="22"/>
        <v>26756.846720000001</v>
      </c>
      <c r="H1047" s="2">
        <f t="shared" si="19"/>
        <v>0.19999999999708962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225931.87</v>
      </c>
      <c r="D1048" s="1">
        <f>BILANCA!E70</f>
        <v>95279.52</v>
      </c>
      <c r="E1048" s="1">
        <v>0</v>
      </c>
      <c r="F1048" s="1">
        <v>0</v>
      </c>
      <c r="G1048" s="2">
        <f t="shared" si="22"/>
        <v>27071.909149999999</v>
      </c>
      <c r="H1048" s="2">
        <f t="shared" si="19"/>
        <v>0.61000000000058208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225931.87</v>
      </c>
      <c r="D1050" s="1">
        <f>BILANCA!E72</f>
        <v>95279.52</v>
      </c>
      <c r="E1050" s="1">
        <v>0</v>
      </c>
      <c r="F1050" s="1">
        <v>0</v>
      </c>
      <c r="G1050" s="2">
        <f t="shared" si="22"/>
        <v>27904.89097</v>
      </c>
      <c r="H1050" s="2">
        <f t="shared" si="19"/>
        <v>0.61000000000058208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792.41</v>
      </c>
      <c r="E1054" s="1">
        <v>0</v>
      </c>
      <c r="F1054" s="1">
        <v>0</v>
      </c>
      <c r="G1054" s="2">
        <f t="shared" si="22"/>
        <v>112.52221999999999</v>
      </c>
      <c r="H1054" s="2">
        <f t="shared" si="19"/>
        <v>0.40999999999996817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213040.85</v>
      </c>
      <c r="D1124" s="1">
        <f>BILANCA!E146</f>
        <v>276702.90000000002</v>
      </c>
      <c r="E1124" s="1">
        <v>0</v>
      </c>
      <c r="F1124" s="1">
        <v>0</v>
      </c>
      <c r="G1124" s="2">
        <f t="shared" si="22"/>
        <v>108068.97765</v>
      </c>
      <c r="H1124" s="2">
        <f t="shared" si="23"/>
        <v>0.24999999997089617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75194.13</v>
      </c>
      <c r="D1136" s="1">
        <f>BILANCA!E158</f>
        <v>132968.42000000001</v>
      </c>
      <c r="E1136" s="1">
        <v>0</v>
      </c>
      <c r="F1136" s="1">
        <v>0</v>
      </c>
      <c r="G1136" s="2">
        <f t="shared" si="22"/>
        <v>52193.038410000008</v>
      </c>
      <c r="H1136" s="2">
        <f t="shared" si="23"/>
        <v>0.5500000000174623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137846.72</v>
      </c>
      <c r="D1137" s="1">
        <f>BILANCA!E159</f>
        <v>143734.48000000001</v>
      </c>
      <c r="E1137" s="1">
        <v>0</v>
      </c>
      <c r="F1137" s="1">
        <v>0</v>
      </c>
      <c r="G1137" s="2">
        <f t="shared" si="22"/>
        <v>65498.614720000005</v>
      </c>
      <c r="H1137" s="2">
        <f t="shared" si="23"/>
        <v>0.76000000000931323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518638.14</v>
      </c>
      <c r="D1142" s="1">
        <f>BILANCA!E164</f>
        <v>480711.24</v>
      </c>
      <c r="E1142" s="1">
        <v>0</v>
      </c>
      <c r="F1142" s="1">
        <v>0</v>
      </c>
      <c r="G1142" s="2">
        <f t="shared" si="22"/>
        <v>235329.63858</v>
      </c>
      <c r="H1142" s="2">
        <f t="shared" si="23"/>
        <v>0.38000000000465661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500190.82</v>
      </c>
      <c r="D1143" s="1">
        <f>BILANCA!E165</f>
        <v>462263.92</v>
      </c>
      <c r="E1143" s="1">
        <v>0</v>
      </c>
      <c r="F1143" s="1">
        <v>0</v>
      </c>
      <c r="G1143" s="2">
        <f t="shared" si="22"/>
        <v>227954.98559999999</v>
      </c>
      <c r="H1143" s="2">
        <f t="shared" si="23"/>
        <v>0.26000000000931323</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18447.32</v>
      </c>
      <c r="D1144" s="1">
        <f>BILANCA!E166</f>
        <v>18447.32</v>
      </c>
      <c r="E1144" s="1">
        <v>0</v>
      </c>
      <c r="F1144" s="1">
        <v>0</v>
      </c>
      <c r="G1144" s="2">
        <f t="shared" si="22"/>
        <v>8910.0555600000007</v>
      </c>
      <c r="H1144" s="2">
        <f t="shared" si="23"/>
        <v>0.63999999999941792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6885642.3399999999</v>
      </c>
      <c r="D1152" s="1">
        <f>BILANCA!E175</f>
        <v>6888593.629999999</v>
      </c>
      <c r="E1152" s="1">
        <v>0</v>
      </c>
      <c r="F1152" s="1">
        <v>0</v>
      </c>
      <c r="G1152" s="2">
        <f t="shared" si="22"/>
        <v>3492018.2023999998</v>
      </c>
      <c r="H1152" s="2">
        <f t="shared" si="23"/>
        <v>0.71000000089406967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156828.62</v>
      </c>
      <c r="D1153" s="1">
        <f>BILANCA!E176</f>
        <v>168315.17</v>
      </c>
      <c r="E1153" s="1">
        <v>0</v>
      </c>
      <c r="F1153" s="1">
        <v>0</v>
      </c>
      <c r="G1153" s="2">
        <f t="shared" si="22"/>
        <v>83888.023200000011</v>
      </c>
      <c r="H1153" s="2">
        <f t="shared" si="23"/>
        <v>0.5500000000174623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98593.049999999988</v>
      </c>
      <c r="D1154" s="1">
        <f>BILANCA!E177</f>
        <v>92843.540000000008</v>
      </c>
      <c r="E1154" s="1">
        <v>0</v>
      </c>
      <c r="F1154" s="1">
        <v>0</v>
      </c>
      <c r="G1154" s="2">
        <f t="shared" si="22"/>
        <v>48611.902230000007</v>
      </c>
      <c r="H1154" s="2">
        <f t="shared" si="23"/>
        <v>0.5099999999802094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11560.98</v>
      </c>
      <c r="D1155" s="1">
        <f>BILANCA!E178</f>
        <v>31373.73</v>
      </c>
      <c r="E1155" s="1">
        <v>0</v>
      </c>
      <c r="F1155" s="1">
        <v>0</v>
      </c>
      <c r="G1155" s="2">
        <f t="shared" si="22"/>
        <v>12781.051679999999</v>
      </c>
      <c r="H1155" s="2">
        <f t="shared" si="23"/>
        <v>0.29000000000087311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44354.49</v>
      </c>
      <c r="D1156" s="1">
        <f>BILANCA!E179</f>
        <v>27627.47</v>
      </c>
      <c r="E1156" s="1">
        <v>0</v>
      </c>
      <c r="F1156" s="1">
        <v>0</v>
      </c>
      <c r="G1156" s="2">
        <f t="shared" si="22"/>
        <v>17232.431389999998</v>
      </c>
      <c r="H1156" s="2">
        <f t="shared" si="23"/>
        <v>0.95999999999912689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318.58999999999997</v>
      </c>
      <c r="D1157" s="1">
        <f>BILANCA!E180</f>
        <v>108.01</v>
      </c>
      <c r="E1157" s="1">
        <v>0</v>
      </c>
      <c r="F1157" s="1">
        <v>0</v>
      </c>
      <c r="G1157" s="2">
        <f t="shared" si="22"/>
        <v>93.022139999999993</v>
      </c>
      <c r="H1157" s="2">
        <f t="shared" si="23"/>
        <v>0.42000000000003013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318.58999999999997</v>
      </c>
      <c r="D1160" s="1">
        <f>BILANCA!E183</f>
        <v>108.01</v>
      </c>
      <c r="E1160" s="1">
        <v>0</v>
      </c>
      <c r="F1160" s="1">
        <v>0</v>
      </c>
      <c r="G1160" s="2">
        <f t="shared" si="22"/>
        <v>94.625969999999995</v>
      </c>
      <c r="H1160" s="2">
        <f t="shared" si="23"/>
        <v>0.42000000000003013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2409.54</v>
      </c>
      <c r="D1163" s="1">
        <f>BILANCA!E186</f>
        <v>2572.7399999999998</v>
      </c>
      <c r="E1163" s="1">
        <v>0</v>
      </c>
      <c r="F1163" s="1">
        <v>0</v>
      </c>
      <c r="G1163" s="2">
        <f t="shared" si="22"/>
        <v>1359.9035999999999</v>
      </c>
      <c r="H1163" s="2">
        <f t="shared" si="23"/>
        <v>0.72000000000025466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39949.449999999997</v>
      </c>
      <c r="D1164" s="1">
        <f>BILANCA!E187</f>
        <v>31161.59</v>
      </c>
      <c r="E1164" s="1">
        <v>0</v>
      </c>
      <c r="F1164" s="1">
        <v>0</v>
      </c>
      <c r="G1164" s="2">
        <f t="shared" si="22"/>
        <v>18511.346029999997</v>
      </c>
      <c r="H1164" s="2">
        <f t="shared" si="23"/>
        <v>0.8599999999969441</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58235.57</v>
      </c>
      <c r="D1166" s="1">
        <f>BILANCA!E189</f>
        <v>75471.63</v>
      </c>
      <c r="E1166" s="1">
        <v>0</v>
      </c>
      <c r="F1166" s="1">
        <v>0</v>
      </c>
      <c r="G1166" s="2">
        <f t="shared" si="22"/>
        <v>38279.725890000002</v>
      </c>
      <c r="H1166" s="2">
        <f t="shared" si="23"/>
        <v>0.79999999999563443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6728813.7199999997</v>
      </c>
      <c r="D1214" s="1">
        <f>BILANCA!E237</f>
        <v>6720278.459999999</v>
      </c>
      <c r="E1214" s="1">
        <v>0</v>
      </c>
      <c r="F1214" s="1">
        <v>0</v>
      </c>
      <c r="G1214" s="2">
        <f t="shared" si="22"/>
        <v>4659124.6178399995</v>
      </c>
      <c r="H1214" s="2">
        <f t="shared" si="23"/>
        <v>0.73999999929219484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5922856.6499999994</v>
      </c>
      <c r="D1215" s="1">
        <f>BILANCA!E238</f>
        <v>6029932.7399999993</v>
      </c>
      <c r="E1215" s="1">
        <v>0</v>
      </c>
      <c r="F1215" s="1">
        <v>0</v>
      </c>
      <c r="G1215" s="2">
        <f t="shared" si="22"/>
        <v>4171991.5341599993</v>
      </c>
      <c r="H1215" s="2">
        <f t="shared" si="23"/>
        <v>0.6100000012665987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5928031.4799999995</v>
      </c>
      <c r="D1216" s="1">
        <f>BILANCA!E239</f>
        <v>6035107.5699999994</v>
      </c>
      <c r="E1216" s="1">
        <v>0</v>
      </c>
      <c r="F1216" s="1">
        <v>0</v>
      </c>
      <c r="G1216" s="2">
        <f t="shared" si="22"/>
        <v>4193591.4624600001</v>
      </c>
      <c r="H1216" s="2">
        <f t="shared" si="23"/>
        <v>0.91000000014901161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5749573.5899999999</v>
      </c>
      <c r="D1217" s="1">
        <f>BILANCA!E240</f>
        <v>5856649.6799999997</v>
      </c>
      <c r="E1217" s="1">
        <v>0</v>
      </c>
      <c r="F1217" s="1">
        <v>0</v>
      </c>
      <c r="G1217" s="2">
        <f t="shared" si="22"/>
        <v>4086312.2703</v>
      </c>
      <c r="H1217" s="2">
        <f t="shared" si="23"/>
        <v>0.73000000044703484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178457.89</v>
      </c>
      <c r="D1218" s="1">
        <f>BILANCA!E241</f>
        <v>178457.89</v>
      </c>
      <c r="E1218" s="1">
        <v>0</v>
      </c>
      <c r="F1218" s="1">
        <v>0</v>
      </c>
      <c r="G1218" s="2">
        <f t="shared" si="22"/>
        <v>125812.81245</v>
      </c>
      <c r="H1218" s="2">
        <f t="shared" si="23"/>
        <v>0.21999999997206032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5174.83</v>
      </c>
      <c r="D1219" s="1">
        <f>BILANCA!E242</f>
        <v>5174.83</v>
      </c>
      <c r="E1219" s="1">
        <v>0</v>
      </c>
      <c r="F1219" s="1">
        <v>0</v>
      </c>
      <c r="G1219" s="2">
        <f t="shared" si="22"/>
        <v>3663.7796399999997</v>
      </c>
      <c r="H1219" s="2">
        <f t="shared" si="23"/>
        <v>0.34000000000014552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5174.83</v>
      </c>
      <c r="D1220" s="1">
        <f>BILANCA!E243</f>
        <v>5174.83</v>
      </c>
      <c r="E1220" s="1">
        <v>0</v>
      </c>
      <c r="F1220" s="1">
        <v>0</v>
      </c>
      <c r="G1220" s="2">
        <f t="shared" si="22"/>
        <v>3679.30413</v>
      </c>
      <c r="H1220" s="2">
        <f t="shared" si="23"/>
        <v>0.34000000000014552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-7857.0199999999604</v>
      </c>
      <c r="D1222" s="1">
        <f>BILANCA!E245</f>
        <v>-171135.26</v>
      </c>
      <c r="E1222" s="1">
        <v>0</v>
      </c>
      <c r="F1222" s="1">
        <v>0</v>
      </c>
      <c r="G1222" s="2">
        <f t="shared" si="22"/>
        <v>-83680.482059999995</v>
      </c>
      <c r="H1222" s="2">
        <f t="shared" si="23"/>
        <v>0.27999999996973202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351902.96</v>
      </c>
      <c r="D1223" s="1">
        <f>BILANCA!E246</f>
        <v>29105.85</v>
      </c>
      <c r="E1223" s="1">
        <v>0</v>
      </c>
      <c r="F1223" s="1">
        <v>0</v>
      </c>
      <c r="G1223" s="2">
        <f t="shared" si="22"/>
        <v>98427.518400000001</v>
      </c>
      <c r="H1223" s="2">
        <f t="shared" si="23"/>
        <v>0.18999999998050043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346728.12</v>
      </c>
      <c r="D1224" s="1">
        <f>BILANCA!E247</f>
        <v>29105.85</v>
      </c>
      <c r="E1224" s="1">
        <v>0</v>
      </c>
      <c r="F1224" s="1">
        <v>0</v>
      </c>
      <c r="G1224" s="2">
        <f t="shared" si="22"/>
        <v>97590.496620000005</v>
      </c>
      <c r="H1224" s="2">
        <f t="shared" si="23"/>
        <v>0.26999999999679858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5174.84</v>
      </c>
      <c r="D1226" s="1">
        <f>BILANCA!E249</f>
        <v>0</v>
      </c>
      <c r="E1226" s="1">
        <v>0</v>
      </c>
      <c r="F1226" s="1">
        <v>0</v>
      </c>
      <c r="G1226" s="2">
        <f t="shared" si="22"/>
        <v>1257.48612</v>
      </c>
      <c r="H1226" s="2">
        <f t="shared" si="23"/>
        <v>0.15999999999985448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359759.98</v>
      </c>
      <c r="D1227" s="1">
        <f>BILANCA!E250</f>
        <v>200241.11000000002</v>
      </c>
      <c r="E1227" s="1">
        <v>0</v>
      </c>
      <c r="F1227" s="1">
        <v>0</v>
      </c>
      <c r="G1227" s="2">
        <f t="shared" si="22"/>
        <v>185499.0968</v>
      </c>
      <c r="H1227" s="2">
        <f t="shared" si="23"/>
        <v>0.13000000003376044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359759.98</v>
      </c>
      <c r="D1229" s="1">
        <f>BILANCA!E252</f>
        <v>198842.35</v>
      </c>
      <c r="E1229" s="1">
        <v>0</v>
      </c>
      <c r="F1229" s="1">
        <v>0</v>
      </c>
      <c r="G1229" s="2">
        <f t="shared" si="22"/>
        <v>186331.39127999998</v>
      </c>
      <c r="H1229" s="2">
        <f t="shared" si="23"/>
        <v>0.37000000002444722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1398.76</v>
      </c>
      <c r="E1230" s="1">
        <v>0</v>
      </c>
      <c r="F1230" s="1">
        <v>0</v>
      </c>
      <c r="G1230" s="2">
        <f t="shared" si="22"/>
        <v>690.98743999999999</v>
      </c>
      <c r="H1230" s="2">
        <f t="shared" si="23"/>
        <v>0.24000000000000909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213040.84</v>
      </c>
      <c r="D1232" s="1">
        <f>BILANCA!E255</f>
        <v>276702.89</v>
      </c>
      <c r="E1232" s="1">
        <v>0</v>
      </c>
      <c r="F1232" s="1">
        <v>0</v>
      </c>
      <c r="G1232" s="2">
        <f t="shared" si="22"/>
        <v>190845.20838</v>
      </c>
      <c r="H1232" s="2">
        <f t="shared" si="23"/>
        <v>0.26999999998952262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490722.88</v>
      </c>
      <c r="D1233" s="1">
        <f>BILANCA!E256</f>
        <v>452795.98</v>
      </c>
      <c r="E1233" s="1">
        <v>0</v>
      </c>
      <c r="F1233" s="1">
        <v>0</v>
      </c>
      <c r="G1233" s="2">
        <f t="shared" si="22"/>
        <v>349078.70999999996</v>
      </c>
      <c r="H1233" s="2">
        <f t="shared" si="23"/>
        <v>0.14000000001396984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110050.37</v>
      </c>
      <c r="D1234" s="1">
        <f>BILANCA!E257</f>
        <v>131982.10999999999</v>
      </c>
      <c r="E1234" s="1">
        <v>0</v>
      </c>
      <c r="F1234" s="1">
        <v>0</v>
      </c>
      <c r="G1234" s="2">
        <f t="shared" si="22"/>
        <v>93877.662089999983</v>
      </c>
      <c r="H1234" s="2">
        <f t="shared" si="23"/>
        <v>0.47999999998137355</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213040.85</v>
      </c>
      <c r="D1241" s="1">
        <f>BILANCA!E265</f>
        <v>276702.90000000002</v>
      </c>
      <c r="E1241" s="1">
        <v>0</v>
      </c>
      <c r="F1241" s="1">
        <v>0</v>
      </c>
      <c r="G1241" s="2">
        <f t="shared" si="22"/>
        <v>197743.23570000002</v>
      </c>
      <c r="H1241" s="2">
        <f t="shared" si="23"/>
        <v>0.24999999997089617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518638.14</v>
      </c>
      <c r="D1243" s="1">
        <f>BILANCA!E267</f>
        <v>480711.24</v>
      </c>
      <c r="E1243" s="1">
        <v>0</v>
      </c>
      <c r="F1243" s="1">
        <v>0</v>
      </c>
      <c r="G1243" s="2">
        <f t="shared" si="24"/>
        <v>384815.76120000001</v>
      </c>
      <c r="H1243" s="2">
        <f t="shared" si="23"/>
        <v>0.38000000000465661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98593.05</v>
      </c>
      <c r="D1264" s="1">
        <f>BILANCA!E288</f>
        <v>92843.54</v>
      </c>
      <c r="E1264" s="1">
        <v>0</v>
      </c>
      <c r="F1264" s="1">
        <v>0</v>
      </c>
      <c r="G1264" s="2">
        <f t="shared" si="24"/>
        <v>79882.716530000005</v>
      </c>
      <c r="H1264" s="2">
        <f t="shared" si="23"/>
        <v>0.51000000000931323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58235.57</v>
      </c>
      <c r="D1266" s="1">
        <f>BILANCA!E290</f>
        <v>75471.63</v>
      </c>
      <c r="E1266" s="1">
        <v>0</v>
      </c>
      <c r="F1266" s="1">
        <v>0</v>
      </c>
      <c r="G1266" s="2">
        <f t="shared" si="24"/>
        <v>59197.608889999989</v>
      </c>
      <c r="H1266" s="2">
        <f t="shared" si="23"/>
        <v>0.79999999999563443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501000.29000000004</v>
      </c>
      <c r="D1299" s="6">
        <f>'RAS-funkcijski'!E5</f>
        <v>353694.04</v>
      </c>
      <c r="E1299" s="6">
        <v>0</v>
      </c>
      <c r="F1299" s="6">
        <v>0</v>
      </c>
      <c r="G1299" s="7">
        <f t="shared" si="24"/>
        <v>1208.3883700000001</v>
      </c>
      <c r="H1299" s="7">
        <f t="shared" si="23"/>
        <v>0.33000000001629815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333832.09000000003</v>
      </c>
      <c r="D1300" s="1">
        <f>'RAS-funkcijski'!E6</f>
        <v>304098.94</v>
      </c>
      <c r="E1300" s="1">
        <v>0</v>
      </c>
      <c r="F1300" s="1">
        <v>0</v>
      </c>
      <c r="G1300" s="2">
        <f t="shared" si="24"/>
        <v>1884.0599400000001</v>
      </c>
      <c r="H1300" s="2">
        <f t="shared" si="23"/>
        <v>0.15000000002328306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333832.09000000003</v>
      </c>
      <c r="D1301" s="1">
        <f>'RAS-funkcijski'!E7</f>
        <v>288071.96000000002</v>
      </c>
      <c r="E1301" s="1">
        <v>0</v>
      </c>
      <c r="F1301" s="1">
        <v>0</v>
      </c>
      <c r="G1301" s="2">
        <f t="shared" si="24"/>
        <v>2729.92803</v>
      </c>
      <c r="H1301" s="2">
        <f t="shared" si="23"/>
        <v>0.13000000000465661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16026.98</v>
      </c>
      <c r="E1302" s="1">
        <v>0</v>
      </c>
      <c r="F1302" s="1">
        <v>0</v>
      </c>
      <c r="G1302" s="2">
        <f t="shared" si="24"/>
        <v>128.21583999999999</v>
      </c>
      <c r="H1302" s="2">
        <f t="shared" si="23"/>
        <v>2.0000000000436557E-2</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167168.20000000001</v>
      </c>
      <c r="D1307" s="1">
        <f>'RAS-funkcijski'!E13</f>
        <v>49595.1</v>
      </c>
      <c r="E1307" s="1">
        <v>0</v>
      </c>
      <c r="F1307" s="1">
        <v>0</v>
      </c>
      <c r="G1307" s="2">
        <f t="shared" si="24"/>
        <v>2397.2255999999998</v>
      </c>
      <c r="H1307" s="2">
        <f t="shared" si="23"/>
        <v>0.30000000001018634</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167168.20000000001</v>
      </c>
      <c r="D1308" s="1">
        <f>'RAS-funkcijski'!E14</f>
        <v>31763.37</v>
      </c>
      <c r="E1308" s="1">
        <v>0</v>
      </c>
      <c r="F1308" s="1">
        <v>0</v>
      </c>
      <c r="G1308" s="2">
        <f t="shared" si="24"/>
        <v>2306.9494000000004</v>
      </c>
      <c r="H1308" s="2">
        <f t="shared" si="23"/>
        <v>0.5700000000106229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17831.73</v>
      </c>
      <c r="E1310" s="1">
        <v>0</v>
      </c>
      <c r="F1310" s="1">
        <v>0</v>
      </c>
      <c r="G1310" s="2">
        <f t="shared" si="24"/>
        <v>427.96152000000001</v>
      </c>
      <c r="H1310" s="2">
        <f t="shared" si="23"/>
        <v>0.27000000000043656</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336329.22</v>
      </c>
      <c r="D1329" s="1">
        <f>'RAS-funkcijski'!E35</f>
        <v>433670.77</v>
      </c>
      <c r="E1329" s="1">
        <v>0</v>
      </c>
      <c r="F1329" s="1">
        <v>0</v>
      </c>
      <c r="G1329" s="2">
        <f t="shared" si="24"/>
        <v>37313.793560000006</v>
      </c>
      <c r="H1329" s="2">
        <f t="shared" si="23"/>
        <v>0.44999999995343387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25634.43</v>
      </c>
      <c r="E1330" s="1">
        <v>0</v>
      </c>
      <c r="F1330" s="1">
        <v>0</v>
      </c>
      <c r="G1330" s="2">
        <f t="shared" si="24"/>
        <v>1640.6035200000001</v>
      </c>
      <c r="H1330" s="2">
        <f t="shared" si="23"/>
        <v>0.43000000000029104</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2000</v>
      </c>
      <c r="E1331" s="1">
        <v>0</v>
      </c>
      <c r="F1331" s="1">
        <v>0</v>
      </c>
      <c r="G1331" s="2">
        <f t="shared" si="24"/>
        <v>132</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23634.43</v>
      </c>
      <c r="E1332" s="1">
        <v>0</v>
      </c>
      <c r="F1332" s="1">
        <v>0</v>
      </c>
      <c r="G1332" s="2">
        <f t="shared" si="24"/>
        <v>1607.1412400000002</v>
      </c>
      <c r="H1332" s="2">
        <f t="shared" si="23"/>
        <v>0.43000000000029104</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11135.25</v>
      </c>
      <c r="E1333" s="1">
        <v>0</v>
      </c>
      <c r="F1333" s="1">
        <v>0</v>
      </c>
      <c r="G1333" s="2">
        <f t="shared" si="24"/>
        <v>779.46750000000009</v>
      </c>
      <c r="H1333" s="2">
        <f t="shared" si="23"/>
        <v>0.25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11135.25</v>
      </c>
      <c r="E1334" s="1">
        <v>0</v>
      </c>
      <c r="F1334" s="1">
        <v>0</v>
      </c>
      <c r="G1334" s="2">
        <f t="shared" si="24"/>
        <v>801.73799999999994</v>
      </c>
      <c r="H1334" s="2">
        <f t="shared" si="23"/>
        <v>0.25</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45069.55</v>
      </c>
      <c r="E1344" s="1">
        <v>0</v>
      </c>
      <c r="F1344" s="1">
        <v>0</v>
      </c>
      <c r="G1344" s="2">
        <f t="shared" si="24"/>
        <v>4146.3986000000004</v>
      </c>
      <c r="H1344" s="2">
        <f t="shared" si="27"/>
        <v>0.44999999999708962</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45069.55</v>
      </c>
      <c r="E1347" s="1">
        <v>0</v>
      </c>
      <c r="F1347" s="1">
        <v>0</v>
      </c>
      <c r="G1347" s="2">
        <f t="shared" si="24"/>
        <v>4416.8159000000005</v>
      </c>
      <c r="H1347" s="2">
        <f t="shared" si="27"/>
        <v>0.44999999999708962</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336329.22</v>
      </c>
      <c r="D1348" s="1">
        <f>'RAS-funkcijski'!E54</f>
        <v>351831.54</v>
      </c>
      <c r="E1348" s="1">
        <v>0</v>
      </c>
      <c r="F1348" s="1">
        <v>0</v>
      </c>
      <c r="G1348" s="2">
        <f t="shared" si="24"/>
        <v>51999.615000000005</v>
      </c>
      <c r="H1348" s="2">
        <f t="shared" si="27"/>
        <v>0.67999999999301508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336329.22</v>
      </c>
      <c r="D1349" s="1">
        <f>'RAS-funkcijski'!E55</f>
        <v>351831.54</v>
      </c>
      <c r="E1349" s="1">
        <v>0</v>
      </c>
      <c r="F1349" s="1">
        <v>0</v>
      </c>
      <c r="G1349" s="2">
        <f t="shared" si="24"/>
        <v>53039.607299999989</v>
      </c>
      <c r="H1349" s="2">
        <f t="shared" si="27"/>
        <v>0.67999999999301508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150000</v>
      </c>
      <c r="D1369" s="1">
        <f>'RAS-funkcijski'!E75</f>
        <v>265506.71999999997</v>
      </c>
      <c r="E1369" s="1">
        <v>0</v>
      </c>
      <c r="F1369" s="1">
        <v>0</v>
      </c>
      <c r="G1369" s="2">
        <f t="shared" si="24"/>
        <v>48351.954239999992</v>
      </c>
      <c r="H1369" s="2">
        <f t="shared" si="27"/>
        <v>0.28000000002793968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195128.36</v>
      </c>
      <c r="E1370" s="1">
        <v>0</v>
      </c>
      <c r="F1370" s="1">
        <v>0</v>
      </c>
      <c r="G1370" s="2">
        <f t="shared" si="24"/>
        <v>28098.483839999997</v>
      </c>
      <c r="H1370" s="2">
        <f t="shared" si="27"/>
        <v>0.35999999998603016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150000</v>
      </c>
      <c r="D1372" s="1">
        <f>'RAS-funkcijski'!E78</f>
        <v>0</v>
      </c>
      <c r="E1372" s="1">
        <v>0</v>
      </c>
      <c r="F1372" s="1">
        <v>0</v>
      </c>
      <c r="G1372" s="2">
        <f t="shared" si="24"/>
        <v>11100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70378.36</v>
      </c>
      <c r="E1375" s="1">
        <v>0</v>
      </c>
      <c r="F1375" s="1">
        <v>0</v>
      </c>
      <c r="G1375" s="2">
        <f t="shared" si="24"/>
        <v>10838.26744</v>
      </c>
      <c r="H1375" s="2">
        <f t="shared" si="27"/>
        <v>0.36000000000058208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6573.6</v>
      </c>
      <c r="E1376" s="1">
        <v>0</v>
      </c>
      <c r="F1376" s="1">
        <v>0</v>
      </c>
      <c r="G1376" s="2">
        <f t="shared" si="24"/>
        <v>1025.4816000000001</v>
      </c>
      <c r="H1376" s="2">
        <f t="shared" si="27"/>
        <v>0.3999999999996362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6573.6</v>
      </c>
      <c r="E1380" s="1">
        <v>0</v>
      </c>
      <c r="F1380" s="1">
        <v>0</v>
      </c>
      <c r="G1380" s="2">
        <f t="shared" si="24"/>
        <v>1078.0704000000001</v>
      </c>
      <c r="H1380" s="2">
        <f t="shared" si="27"/>
        <v>0.3999999999996362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359365.69</v>
      </c>
      <c r="D1401" s="1">
        <f>'RAS-funkcijski'!E107</f>
        <v>497489.69</v>
      </c>
      <c r="E1401" s="1">
        <v>0</v>
      </c>
      <c r="F1401" s="1">
        <v>0</v>
      </c>
      <c r="G1401" s="2">
        <f t="shared" si="24"/>
        <v>139497.54220999999</v>
      </c>
      <c r="H1401" s="2">
        <f t="shared" si="27"/>
        <v>0.61999999999534339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126168.67</v>
      </c>
      <c r="D1402" s="1">
        <f>'RAS-funkcijski'!E108</f>
        <v>165486.10999999999</v>
      </c>
      <c r="E1402" s="1">
        <v>0</v>
      </c>
      <c r="F1402" s="1">
        <v>0</v>
      </c>
      <c r="G1402" s="2">
        <f t="shared" si="24"/>
        <v>47542.652559999988</v>
      </c>
      <c r="H1402" s="2">
        <f t="shared" si="27"/>
        <v>0.43999999998777639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233197.02</v>
      </c>
      <c r="D1403" s="1">
        <f>'RAS-funkcijski'!E109</f>
        <v>253485.71</v>
      </c>
      <c r="E1403" s="1">
        <v>0</v>
      </c>
      <c r="F1403" s="1">
        <v>0</v>
      </c>
      <c r="G1403" s="2">
        <f t="shared" si="24"/>
        <v>77717.686199999996</v>
      </c>
      <c r="H1403" s="2">
        <f t="shared" si="27"/>
        <v>0.30999999999767169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25805.77</v>
      </c>
      <c r="E1404" s="1">
        <v>0</v>
      </c>
      <c r="F1404" s="1">
        <v>0</v>
      </c>
      <c r="G1404" s="2">
        <f t="shared" si="24"/>
        <v>5470.8232399999997</v>
      </c>
      <c r="H1404" s="2">
        <f t="shared" si="27"/>
        <v>0.22999999999956344</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972.53</v>
      </c>
      <c r="E1405" s="1">
        <v>0</v>
      </c>
      <c r="F1405" s="1">
        <v>0</v>
      </c>
      <c r="G1405" s="2">
        <f t="shared" si="24"/>
        <v>208.12142</v>
      </c>
      <c r="H1405" s="2">
        <f t="shared" si="27"/>
        <v>0.47000000000002728</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51739.57</v>
      </c>
      <c r="E1407" s="1">
        <v>0</v>
      </c>
      <c r="F1407" s="1">
        <v>0</v>
      </c>
      <c r="G1407" s="2">
        <f t="shared" si="24"/>
        <v>11279.226259999999</v>
      </c>
      <c r="H1407" s="2">
        <f t="shared" si="27"/>
        <v>0.43000000000029104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121701.90999999999</v>
      </c>
      <c r="E1408" s="1">
        <v>0</v>
      </c>
      <c r="F1408" s="1">
        <v>0</v>
      </c>
      <c r="G1408" s="2">
        <f t="shared" si="24"/>
        <v>26774.420199999997</v>
      </c>
      <c r="H1408" s="2">
        <f t="shared" si="27"/>
        <v>9.0000000011059456E-2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101899.79999999999</v>
      </c>
      <c r="E1409" s="1">
        <v>0</v>
      </c>
      <c r="F1409" s="1">
        <v>0</v>
      </c>
      <c r="G1409" s="2">
        <f t="shared" si="24"/>
        <v>22621.755599999997</v>
      </c>
      <c r="H1409" s="2">
        <f t="shared" si="27"/>
        <v>0.20000000001164153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82422.2</v>
      </c>
      <c r="E1410" s="1">
        <v>0</v>
      </c>
      <c r="F1410" s="1">
        <v>0</v>
      </c>
      <c r="G1410" s="2">
        <f t="shared" si="24"/>
        <v>18462.572799999998</v>
      </c>
      <c r="H1410" s="2">
        <f t="shared" si="27"/>
        <v>0.19999999999708962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19477.599999999999</v>
      </c>
      <c r="E1411" s="1">
        <v>0</v>
      </c>
      <c r="F1411" s="1">
        <v>0</v>
      </c>
      <c r="G1411" s="2">
        <f t="shared" si="24"/>
        <v>4401.9376000000002</v>
      </c>
      <c r="H1411" s="2">
        <f t="shared" si="27"/>
        <v>0.40000000000145519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9602.11</v>
      </c>
      <c r="E1412" s="1">
        <v>0</v>
      </c>
      <c r="F1412" s="1">
        <v>0</v>
      </c>
      <c r="G1412" s="2">
        <f t="shared" si="24"/>
        <v>2189.2810800000002</v>
      </c>
      <c r="H1412" s="2">
        <f t="shared" si="27"/>
        <v>0.11000000000058208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9602.11</v>
      </c>
      <c r="E1413" s="1">
        <v>0</v>
      </c>
      <c r="F1413" s="1">
        <v>0</v>
      </c>
      <c r="G1413" s="2">
        <f t="shared" si="24"/>
        <v>2208.4853000000003</v>
      </c>
      <c r="H1413" s="2">
        <f t="shared" si="27"/>
        <v>0.11000000000058208</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10200</v>
      </c>
      <c r="E1416" s="1">
        <v>0</v>
      </c>
      <c r="F1416" s="1">
        <v>0</v>
      </c>
      <c r="G1416" s="2">
        <f t="shared" si="24"/>
        <v>2407.1999999999998</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10200</v>
      </c>
      <c r="E1417" s="1">
        <v>0</v>
      </c>
      <c r="F1417" s="1">
        <v>0</v>
      </c>
      <c r="G1417" s="2">
        <f t="shared" si="24"/>
        <v>2427.6</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112340.07999999999</v>
      </c>
      <c r="D1423" s="1">
        <f>'RAS-funkcijski'!E129</f>
        <v>205244.26</v>
      </c>
      <c r="E1423" s="1">
        <v>0</v>
      </c>
      <c r="F1423" s="1">
        <v>0</v>
      </c>
      <c r="G1423" s="2">
        <f t="shared" si="24"/>
        <v>65353.574999999997</v>
      </c>
      <c r="H1423" s="2">
        <f t="shared" si="27"/>
        <v>0.33999999999650754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205244.26</v>
      </c>
      <c r="E1429" s="1">
        <v>0</v>
      </c>
      <c r="F1429" s="1">
        <v>0</v>
      </c>
      <c r="G1429" s="2">
        <f t="shared" si="24"/>
        <v>53773.996120000003</v>
      </c>
      <c r="H1429" s="2">
        <f t="shared" si="27"/>
        <v>0.26000000000931323</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31005.85</v>
      </c>
      <c r="D1430" s="1">
        <f>'RAS-funkcijski'!E136</f>
        <v>0</v>
      </c>
      <c r="E1430" s="1">
        <v>0</v>
      </c>
      <c r="F1430" s="1">
        <v>0</v>
      </c>
      <c r="G1430" s="2">
        <f t="shared" si="24"/>
        <v>4092.7721999999999</v>
      </c>
      <c r="H1430" s="2">
        <f t="shared" si="27"/>
        <v>0.15000000000145519</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81334.23</v>
      </c>
      <c r="D1432" s="1">
        <f>'RAS-funkcijski'!E138</f>
        <v>0</v>
      </c>
      <c r="E1432" s="1">
        <v>0</v>
      </c>
      <c r="F1432" s="1">
        <v>0</v>
      </c>
      <c r="G1432" s="2">
        <f t="shared" si="24"/>
        <v>10898.786819999999</v>
      </c>
      <c r="H1432" s="2">
        <f t="shared" si="27"/>
        <v>0.22999999999592546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1459035.28</v>
      </c>
      <c r="D1435" s="13">
        <f>'RAS-funkcijski'!E141</f>
        <v>1883880.99</v>
      </c>
      <c r="E1435" s="13">
        <v>0</v>
      </c>
      <c r="F1435" s="13">
        <v>0</v>
      </c>
      <c r="G1435" s="14">
        <f t="shared" si="24"/>
        <v>716071.22462000011</v>
      </c>
      <c r="H1435" s="14">
        <f t="shared" si="27"/>
        <v>0.2900000000372529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497942.1</v>
      </c>
      <c r="D1436" s="6">
        <f>'P-VRIO'!E5</f>
        <v>167786.84</v>
      </c>
      <c r="E1436" s="6">
        <v>0</v>
      </c>
      <c r="F1436" s="6">
        <v>0</v>
      </c>
      <c r="G1436" s="7">
        <f t="shared" si="24"/>
        <v>833.51577999999995</v>
      </c>
      <c r="H1436" s="7">
        <f t="shared" si="27"/>
        <v>0.2599999999802094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497942.1</v>
      </c>
      <c r="D1437" s="1">
        <f>'P-VRIO'!E6</f>
        <v>167786.84</v>
      </c>
      <c r="E1437" s="1">
        <v>0</v>
      </c>
      <c r="F1437" s="1">
        <v>0</v>
      </c>
      <c r="G1437" s="2">
        <f t="shared" si="24"/>
        <v>1667.0315599999999</v>
      </c>
      <c r="H1437" s="2">
        <f t="shared" si="27"/>
        <v>0.2599999999802094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434280.05</v>
      </c>
      <c r="D1438" s="1">
        <f>'P-VRIO'!E7</f>
        <v>0</v>
      </c>
      <c r="E1438" s="1">
        <v>0</v>
      </c>
      <c r="F1438" s="1">
        <v>0</v>
      </c>
      <c r="G1438" s="2">
        <f t="shared" si="24"/>
        <v>1302.84015</v>
      </c>
      <c r="H1438" s="2">
        <f t="shared" si="27"/>
        <v>4.9999999988358468E-2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330215.24</v>
      </c>
      <c r="D1440" s="1">
        <f>'P-VRIO'!E9</f>
        <v>0</v>
      </c>
      <c r="E1440" s="1">
        <v>0</v>
      </c>
      <c r="F1440" s="1">
        <v>0</v>
      </c>
      <c r="G1440" s="2">
        <f t="shared" si="24"/>
        <v>1651.0762</v>
      </c>
      <c r="H1440" s="2">
        <f t="shared" si="27"/>
        <v>0.23999999999068677</v>
      </c>
      <c r="I1440" s="10">
        <f t="shared" si="28"/>
        <v>396.25828798462317</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104064.81</v>
      </c>
      <c r="D1443" s="1">
        <f>'P-VRIO'!E12</f>
        <v>0</v>
      </c>
      <c r="E1443" s="1">
        <v>0</v>
      </c>
      <c r="F1443" s="1">
        <v>0</v>
      </c>
      <c r="G1443" s="2">
        <f t="shared" si="24"/>
        <v>832.51847999999995</v>
      </c>
      <c r="H1443" s="2">
        <f t="shared" si="27"/>
        <v>0.19000000000232831</v>
      </c>
      <c r="I1443" s="10">
        <f t="shared" si="28"/>
        <v>158.17851120193836</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63662.05</v>
      </c>
      <c r="D1445" s="1">
        <f>'P-VRIO'!E14</f>
        <v>167786.84</v>
      </c>
      <c r="E1445" s="1">
        <v>0</v>
      </c>
      <c r="F1445" s="1">
        <v>0</v>
      </c>
      <c r="G1445" s="2">
        <f t="shared" si="24"/>
        <v>3992.3573000000001</v>
      </c>
      <c r="H1445" s="2">
        <f t="shared" si="27"/>
        <v>0.21000000000640284</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129859.94</v>
      </c>
      <c r="E1446" s="1">
        <v>0</v>
      </c>
      <c r="F1446" s="1">
        <v>0</v>
      </c>
      <c r="G1446" s="2">
        <f t="shared" si="24"/>
        <v>2856.9186799999998</v>
      </c>
      <c r="H1446" s="2">
        <f t="shared" si="27"/>
        <v>5.9999999997671694E-2</v>
      </c>
      <c r="I1446" s="10">
        <f t="shared" ref="I1446:I1452" si="29">G1446*H1446</f>
        <v>171.41512079334819</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63662.05</v>
      </c>
      <c r="D1451" s="1">
        <f>'P-VRIO'!E20</f>
        <v>0</v>
      </c>
      <c r="E1451" s="1">
        <v>0</v>
      </c>
      <c r="F1451" s="1">
        <v>0</v>
      </c>
      <c r="G1451" s="2">
        <f t="shared" si="24"/>
        <v>1018.5928</v>
      </c>
      <c r="H1451" s="2">
        <f t="shared" si="27"/>
        <v>5.0000000002910383E-2</v>
      </c>
      <c r="I1451" s="10">
        <f t="shared" si="29"/>
        <v>50.929640002964497</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37926.9</v>
      </c>
      <c r="E1452" s="1">
        <v>0</v>
      </c>
      <c r="F1452" s="1">
        <v>0</v>
      </c>
      <c r="G1452" s="2">
        <f t="shared" si="24"/>
        <v>1289.5146000000002</v>
      </c>
      <c r="H1452" s="2">
        <f t="shared" si="27"/>
        <v>9.9999999998544808E-2</v>
      </c>
      <c r="I1452" s="10">
        <f t="shared" si="29"/>
        <v>128.95145999812354</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17236.060000000001</v>
      </c>
      <c r="D1469" s="1">
        <f>'P-VRIO'!E38</f>
        <v>5749.51</v>
      </c>
      <c r="E1469" s="1">
        <v>0</v>
      </c>
      <c r="F1469" s="1">
        <v>0</v>
      </c>
      <c r="G1469" s="2">
        <f t="shared" si="24"/>
        <v>976.99272000000019</v>
      </c>
      <c r="H1469" s="2">
        <f t="shared" si="27"/>
        <v>0.55000000000109139</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17236.060000000001</v>
      </c>
      <c r="D1470" s="1">
        <f>'P-VRIO'!E39</f>
        <v>5749.51</v>
      </c>
      <c r="E1470" s="1">
        <v>0</v>
      </c>
      <c r="F1470" s="1">
        <v>0</v>
      </c>
      <c r="G1470" s="2">
        <f t="shared" si="24"/>
        <v>1005.7278000000001</v>
      </c>
      <c r="H1470" s="2">
        <f t="shared" si="27"/>
        <v>0.55000000000109139</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5749.51</v>
      </c>
      <c r="E1471" s="1">
        <v>0</v>
      </c>
      <c r="F1471" s="1">
        <v>0</v>
      </c>
      <c r="G1471" s="2">
        <f t="shared" si="24"/>
        <v>413.96472</v>
      </c>
      <c r="H1471" s="2">
        <f t="shared" si="27"/>
        <v>0.48999999999978172</v>
      </c>
      <c r="I1471" s="10">
        <f t="shared" ref="I1471:I1474" si="32">G1471*H1471</f>
        <v>202.84271279990963</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17236.060000000001</v>
      </c>
      <c r="D1472" s="1">
        <f>'P-VRIO'!E41</f>
        <v>0</v>
      </c>
      <c r="E1472" s="1">
        <v>0</v>
      </c>
      <c r="F1472" s="1">
        <v>0</v>
      </c>
      <c r="G1472" s="2">
        <f t="shared" si="24"/>
        <v>637.73422000000005</v>
      </c>
      <c r="H1472" s="2">
        <f t="shared" si="27"/>
        <v>6.0000000001309672E-2</v>
      </c>
      <c r="I1472" s="10">
        <f t="shared" si="32"/>
        <v>38.264053200835228</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156828.62</v>
      </c>
      <c r="D1480" s="6"/>
      <c r="E1480" s="6">
        <v>0</v>
      </c>
      <c r="F1480" s="6">
        <v>0</v>
      </c>
      <c r="G1480" s="7">
        <f t="shared" ref="G1480:G1580" si="34">B1480/1000*C1480</f>
        <v>156.82862</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1413729.45</v>
      </c>
      <c r="D1481" s="1">
        <v>0</v>
      </c>
      <c r="E1481" s="1">
        <v>0</v>
      </c>
      <c r="F1481" s="1">
        <v>0</v>
      </c>
      <c r="G1481" s="2">
        <f t="shared" si="34"/>
        <v>2827.4589000000001</v>
      </c>
      <c r="H1481" s="2">
        <f t="shared" si="35"/>
        <v>0.44999999995343387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972875.79999999993</v>
      </c>
      <c r="D1483" s="1">
        <v>0</v>
      </c>
      <c r="E1483" s="1">
        <v>0</v>
      </c>
      <c r="F1483" s="1">
        <v>0</v>
      </c>
      <c r="G1483" s="2">
        <f t="shared" si="34"/>
        <v>3891.5031999999997</v>
      </c>
      <c r="H1483" s="2">
        <f t="shared" si="35"/>
        <v>0.20000000006984919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310541.98</v>
      </c>
      <c r="D1484" s="1">
        <v>0</v>
      </c>
      <c r="E1484" s="1">
        <v>0</v>
      </c>
      <c r="F1484" s="1">
        <v>0</v>
      </c>
      <c r="G1484" s="2">
        <f t="shared" si="34"/>
        <v>1552.7098999999998</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611382.65</v>
      </c>
      <c r="D1485" s="1">
        <v>0</v>
      </c>
      <c r="E1485" s="1">
        <v>0</v>
      </c>
      <c r="F1485" s="1">
        <v>0</v>
      </c>
      <c r="G1485" s="2">
        <f t="shared" si="34"/>
        <v>3668.2959000000001</v>
      </c>
      <c r="H1485" s="2">
        <f t="shared" si="35"/>
        <v>0.34999999997671694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1756.15</v>
      </c>
      <c r="D1486" s="1">
        <v>0</v>
      </c>
      <c r="E1486" s="1">
        <v>0</v>
      </c>
      <c r="F1486" s="1">
        <v>0</v>
      </c>
      <c r="G1486" s="2">
        <f t="shared" si="34"/>
        <v>12.293050000000001</v>
      </c>
      <c r="H1486" s="2">
        <f t="shared" si="35"/>
        <v>0.15000000000009095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16613.439999999999</v>
      </c>
      <c r="D1489" s="1">
        <v>0</v>
      </c>
      <c r="E1489" s="1">
        <v>0</v>
      </c>
      <c r="F1489" s="1">
        <v>0</v>
      </c>
      <c r="G1489" s="2">
        <f t="shared" si="34"/>
        <v>166.1344</v>
      </c>
      <c r="H1489" s="2">
        <f t="shared" si="35"/>
        <v>0.43999999999869033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32581.58</v>
      </c>
      <c r="D1490" s="1">
        <v>0</v>
      </c>
      <c r="E1490" s="1">
        <v>0</v>
      </c>
      <c r="F1490" s="1">
        <v>0</v>
      </c>
      <c r="G1490" s="2">
        <f t="shared" si="34"/>
        <v>358.39738</v>
      </c>
      <c r="H1490" s="2">
        <f t="shared" si="35"/>
        <v>0.41999999999825377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434280.05</v>
      </c>
      <c r="D1492" s="1">
        <v>0</v>
      </c>
      <c r="E1492" s="1">
        <v>0</v>
      </c>
      <c r="F1492" s="1">
        <v>0</v>
      </c>
      <c r="G1492" s="2">
        <f t="shared" si="34"/>
        <v>5645.6406499999994</v>
      </c>
      <c r="H1492" s="2">
        <f t="shared" si="35"/>
        <v>4.9999999988358468E-2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6573.6</v>
      </c>
      <c r="D1493" s="1">
        <v>0</v>
      </c>
      <c r="E1493" s="1">
        <v>0</v>
      </c>
      <c r="F1493" s="1">
        <v>0</v>
      </c>
      <c r="G1493" s="2">
        <f t="shared" si="34"/>
        <v>92.0304</v>
      </c>
      <c r="H1493" s="2">
        <f t="shared" si="35"/>
        <v>0.3999999999996362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6573.6</v>
      </c>
      <c r="D1497" s="1">
        <v>0</v>
      </c>
      <c r="E1497" s="1">
        <v>0</v>
      </c>
      <c r="F1497" s="1">
        <v>0</v>
      </c>
      <c r="G1497" s="2">
        <f t="shared" si="34"/>
        <v>118.3248</v>
      </c>
      <c r="H1497" s="2">
        <f t="shared" si="35"/>
        <v>0.3999999999996362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1402242.9000000001</v>
      </c>
      <c r="D1499" s="1">
        <v>0</v>
      </c>
      <c r="E1499" s="1">
        <v>0</v>
      </c>
      <c r="F1499" s="1">
        <v>0</v>
      </c>
      <c r="G1499" s="2">
        <f t="shared" si="34"/>
        <v>28044.858000000004</v>
      </c>
      <c r="H1499" s="2">
        <f t="shared" si="35"/>
        <v>9.9999999860301614E-2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978625.31</v>
      </c>
      <c r="D1501" s="1">
        <v>0</v>
      </c>
      <c r="E1501" s="1">
        <v>0</v>
      </c>
      <c r="F1501" s="1">
        <v>0</v>
      </c>
      <c r="G1501" s="2">
        <f t="shared" si="34"/>
        <v>21529.756819999999</v>
      </c>
      <c r="H1501" s="2">
        <f t="shared" si="35"/>
        <v>0.31000000005587935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290729.23</v>
      </c>
      <c r="D1502" s="1">
        <v>0</v>
      </c>
      <c r="E1502" s="1">
        <v>0</v>
      </c>
      <c r="F1502" s="1">
        <v>0</v>
      </c>
      <c r="G1502" s="2">
        <f t="shared" si="34"/>
        <v>6686.7722899999999</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628109.67000000004</v>
      </c>
      <c r="D1503" s="1">
        <v>0</v>
      </c>
      <c r="E1503" s="1">
        <v>0</v>
      </c>
      <c r="F1503" s="1">
        <v>0</v>
      </c>
      <c r="G1503" s="2">
        <f t="shared" si="34"/>
        <v>15074.632080000001</v>
      </c>
      <c r="H1503" s="2">
        <f t="shared" si="35"/>
        <v>0.32999999995809048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1966.73</v>
      </c>
      <c r="D1504" s="1">
        <v>0</v>
      </c>
      <c r="E1504" s="1">
        <v>0</v>
      </c>
      <c r="F1504" s="1">
        <v>0</v>
      </c>
      <c r="G1504" s="2">
        <f t="shared" si="34"/>
        <v>49.16825</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16450.240000000002</v>
      </c>
      <c r="D1507" s="1">
        <v>0</v>
      </c>
      <c r="E1507" s="1">
        <v>0</v>
      </c>
      <c r="F1507" s="1">
        <v>0</v>
      </c>
      <c r="G1507" s="2">
        <f t="shared" si="34"/>
        <v>460.60672000000005</v>
      </c>
      <c r="H1507" s="2">
        <f t="shared" si="35"/>
        <v>0.24000000000160071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41369.440000000002</v>
      </c>
      <c r="D1508" s="1">
        <v>0</v>
      </c>
      <c r="E1508" s="1">
        <v>0</v>
      </c>
      <c r="F1508" s="1">
        <v>0</v>
      </c>
      <c r="G1508" s="2">
        <f t="shared" si="34"/>
        <v>1199.7137600000001</v>
      </c>
      <c r="H1508" s="2">
        <f t="shared" si="35"/>
        <v>0.44000000000232831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417043.99</v>
      </c>
      <c r="D1510" s="1">
        <v>0</v>
      </c>
      <c r="E1510" s="1">
        <v>0</v>
      </c>
      <c r="F1510" s="1">
        <v>0</v>
      </c>
      <c r="G1510" s="2">
        <f t="shared" si="34"/>
        <v>12928.36369</v>
      </c>
      <c r="H1510" s="2">
        <f t="shared" si="35"/>
        <v>1.0000000009313226E-2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6573.6</v>
      </c>
      <c r="D1511" s="1">
        <v>0</v>
      </c>
      <c r="E1511" s="1">
        <v>0</v>
      </c>
      <c r="F1511" s="1">
        <v>0</v>
      </c>
      <c r="G1511" s="2">
        <f t="shared" si="34"/>
        <v>210.35520000000002</v>
      </c>
      <c r="H1511" s="2">
        <f t="shared" si="35"/>
        <v>0.3999999999996362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6573.6</v>
      </c>
      <c r="D1515" s="1">
        <v>0</v>
      </c>
      <c r="E1515" s="1">
        <v>0</v>
      </c>
      <c r="F1515" s="1">
        <v>0</v>
      </c>
      <c r="G1515" s="2">
        <f t="shared" si="34"/>
        <v>236.64959999999999</v>
      </c>
      <c r="H1515" s="2">
        <f t="shared" si="35"/>
        <v>0.3999999999996362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168315.16999999969</v>
      </c>
      <c r="D1517" s="1">
        <v>0</v>
      </c>
      <c r="E1517" s="1">
        <v>0</v>
      </c>
      <c r="F1517" s="1">
        <v>0</v>
      </c>
      <c r="G1517" s="2">
        <f t="shared" si="34"/>
        <v>6395.976459999988</v>
      </c>
      <c r="H1517" s="2">
        <f t="shared" si="35"/>
        <v>0.16999999969266355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168315.16999999998</v>
      </c>
      <c r="D1576" s="1">
        <v>0</v>
      </c>
      <c r="E1576" s="1">
        <v>0</v>
      </c>
      <c r="F1576" s="1">
        <v>0</v>
      </c>
      <c r="G1576" s="2">
        <f t="shared" si="34"/>
        <v>16326.571489999998</v>
      </c>
      <c r="H1576" s="2">
        <f t="shared" si="35"/>
        <v>0.16999999998370185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92843.54</v>
      </c>
      <c r="D1578" s="1">
        <v>0</v>
      </c>
      <c r="E1578" s="1">
        <v>0</v>
      </c>
      <c r="F1578" s="1">
        <v>0</v>
      </c>
      <c r="G1578" s="2">
        <f t="shared" si="34"/>
        <v>9191.5104599999995</v>
      </c>
      <c r="H1578" s="2">
        <f t="shared" si="35"/>
        <v>0.46000000000640284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75471.63</v>
      </c>
      <c r="D1579" s="1">
        <v>0</v>
      </c>
      <c r="E1579" s="1">
        <v>0</v>
      </c>
      <c r="F1579" s="1">
        <v>0</v>
      </c>
      <c r="G1579" s="2">
        <f t="shared" si="34"/>
        <v>7547.1630000000005</v>
      </c>
      <c r="H1579" s="2">
        <f t="shared" si="35"/>
        <v>0.36999999999534339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35940</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1431237.79</v>
      </c>
      <c r="I16" s="170">
        <f>'PR-RAS'!E6</f>
        <v>1657507.7899999998</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974124.57000000007</v>
      </c>
      <c r="I17" s="170">
        <f>'PR-RAS'!E151</f>
        <v>1449600.94</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7857.0199999997858</v>
      </c>
      <c r="I19" s="171">
        <f>'PR-RAS'!E646</f>
        <v>171135.26000000021</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5928031.4800000004</v>
      </c>
      <c r="I20" s="173">
        <f>BILANCA!E7</f>
        <v>6035107.5600000005</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957610.86</v>
      </c>
      <c r="I21" s="175">
        <f>BILANCA!E68</f>
        <v>853486.07000000007</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156828.62</v>
      </c>
      <c r="I22" s="175">
        <f>BILANCA!E176</f>
        <v>168315.17</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6728813.7199999997</v>
      </c>
      <c r="I23" s="177">
        <f>BILANCA!E237</f>
        <v>6720278.459999999</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501000.29000000004</v>
      </c>
      <c r="I24" s="173">
        <f>'RAS-funkcijski'!E5</f>
        <v>353694.04</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336329.22</v>
      </c>
      <c r="I25" s="175">
        <f>'RAS-funkcijski'!E35</f>
        <v>433670.77</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121701.90999999999</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1459035.28</v>
      </c>
      <c r="I28" s="179">
        <f>'RAS-funkcijski'!E141</f>
        <v>1883880.99</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497942.1</v>
      </c>
      <c r="I29" s="173">
        <f>'P-VRIO'!E5</f>
        <v>167786.84</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17236.060000000001</v>
      </c>
      <c r="I31" s="175">
        <f>'P-VRIO'!E38</f>
        <v>5749.51</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156828.62</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168315.16999999969</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168315.16999999998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4" zoomScaleNormal="100" workbookViewId="0">
      <selection activeCell="E646" sqref="E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1431237.79</v>
      </c>
      <c r="E6" s="51">
        <f>E7+E44+E50+E82+E106+E124+E133+E139</f>
        <v>1657507.7899999998</v>
      </c>
      <c r="F6" s="52">
        <f t="shared" ref="F6:F131" si="0">IF(D6&lt;&gt;0,IF(E6/D6&gt;=100,"&gt;&gt;100",E6/D6*100),"-")</f>
        <v>115.80939251191793</v>
      </c>
    </row>
    <row r="7" spans="1:25" ht="12.75" customHeight="1" x14ac:dyDescent="0.2">
      <c r="A7" s="53">
        <v>61</v>
      </c>
      <c r="B7" s="294" t="s">
        <v>60</v>
      </c>
      <c r="C7" s="50" t="s">
        <v>61</v>
      </c>
      <c r="D7" s="51">
        <f t="shared" ref="D7:E7" si="1">D8+D17+D23+D29+D37+D40</f>
        <v>371801.73</v>
      </c>
      <c r="E7" s="51">
        <f t="shared" si="1"/>
        <v>298546.62999999995</v>
      </c>
      <c r="F7" s="52">
        <f t="shared" si="0"/>
        <v>80.297267578609706</v>
      </c>
    </row>
    <row r="8" spans="1:25" ht="12.75" customHeight="1" x14ac:dyDescent="0.2">
      <c r="A8" s="53">
        <v>611</v>
      </c>
      <c r="B8" s="85" t="s">
        <v>62</v>
      </c>
      <c r="C8" s="50" t="s">
        <v>63</v>
      </c>
      <c r="D8" s="51">
        <f t="shared" ref="D8:E8" si="2">SUM(D9:D14)-D15-D16</f>
        <v>353979.64</v>
      </c>
      <c r="E8" s="51">
        <f t="shared" si="2"/>
        <v>264288.36</v>
      </c>
      <c r="F8" s="52">
        <f t="shared" si="0"/>
        <v>74.662022934426389</v>
      </c>
    </row>
    <row r="9" spans="1:25" ht="12.75" customHeight="1" x14ac:dyDescent="0.2">
      <c r="A9" s="53">
        <v>6111</v>
      </c>
      <c r="B9" s="85" t="s">
        <v>64</v>
      </c>
      <c r="C9" s="50" t="s">
        <v>65</v>
      </c>
      <c r="D9" s="242">
        <v>353979.64</v>
      </c>
      <c r="E9" s="242">
        <v>264288.36</v>
      </c>
      <c r="F9" s="52">
        <f t="shared" si="0"/>
        <v>74.662022934426389</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16778.48</v>
      </c>
      <c r="E23" s="51">
        <f t="shared" si="4"/>
        <v>33458.800000000003</v>
      </c>
      <c r="F23" s="52">
        <f t="shared" si="0"/>
        <v>199.41496488358899</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16778.48</v>
      </c>
      <c r="E27" s="242">
        <v>33458.800000000003</v>
      </c>
      <c r="F27" s="52">
        <f t="shared" si="0"/>
        <v>199.41496488358899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1043.6099999999999</v>
      </c>
      <c r="E29" s="51">
        <f t="shared" si="5"/>
        <v>799.47</v>
      </c>
      <c r="F29" s="52">
        <f t="shared" si="0"/>
        <v>76.606203466812332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967.04</v>
      </c>
      <c r="E31" s="242">
        <v>799.47</v>
      </c>
      <c r="F31" s="52">
        <f t="shared" si="0"/>
        <v>82.671864659166118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76.569999999999993</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793022.25</v>
      </c>
      <c r="E50" s="51">
        <f>E51+E54+E59+E62+E65+E68+E71+E74+E77</f>
        <v>1108410.72</v>
      </c>
      <c r="F50" s="52">
        <f t="shared" si="0"/>
        <v>139.77044401969806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570725.08000000007</v>
      </c>
      <c r="E59" s="51">
        <f t="shared" si="12"/>
        <v>581484.43000000005</v>
      </c>
      <c r="F59" s="52">
        <f t="shared" si="0"/>
        <v>101.88520714737119</v>
      </c>
    </row>
    <row r="60" spans="1:6" ht="24" x14ac:dyDescent="0.2">
      <c r="A60" s="53">
        <v>6331</v>
      </c>
      <c r="B60" s="86" t="s">
        <v>166</v>
      </c>
      <c r="C60" s="50" t="s">
        <v>167</v>
      </c>
      <c r="D60" s="242">
        <v>421085.9</v>
      </c>
      <c r="E60" s="242">
        <v>392561.59</v>
      </c>
      <c r="F60" s="52">
        <f t="shared" si="0"/>
        <v>93.226011604758071</v>
      </c>
    </row>
    <row r="61" spans="1:6" ht="24" x14ac:dyDescent="0.2">
      <c r="A61" s="53">
        <v>6332</v>
      </c>
      <c r="B61" s="86" t="s">
        <v>168</v>
      </c>
      <c r="C61" s="50" t="s">
        <v>169</v>
      </c>
      <c r="D61" s="242">
        <v>149639.18</v>
      </c>
      <c r="E61" s="242">
        <v>188922.84</v>
      </c>
      <c r="F61" s="52">
        <f t="shared" si="0"/>
        <v>126.25225559241903</v>
      </c>
    </row>
    <row r="62" spans="1:6" ht="12.75" customHeight="1" x14ac:dyDescent="0.2">
      <c r="A62" s="53">
        <v>634</v>
      </c>
      <c r="B62" s="85" t="s">
        <v>170</v>
      </c>
      <c r="C62" s="50" t="s">
        <v>171</v>
      </c>
      <c r="D62" s="51">
        <f t="shared" ref="D62:E62" si="13">SUM(D63:D64)</f>
        <v>49312.11</v>
      </c>
      <c r="E62" s="51">
        <f t="shared" si="13"/>
        <v>190320</v>
      </c>
      <c r="F62" s="52">
        <f t="shared" si="0"/>
        <v>385.94982043964455</v>
      </c>
    </row>
    <row r="63" spans="1:6" ht="12.75" customHeight="1" x14ac:dyDescent="0.2">
      <c r="A63" s="53">
        <v>6341</v>
      </c>
      <c r="B63" s="85" t="s">
        <v>172</v>
      </c>
      <c r="C63" s="50" t="s">
        <v>173</v>
      </c>
      <c r="D63" s="242">
        <v>49312.11</v>
      </c>
      <c r="E63" s="242">
        <v>190320</v>
      </c>
      <c r="F63" s="52">
        <f t="shared" si="0"/>
        <v>385.94982043964455</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172985.06</v>
      </c>
      <c r="E74" s="51">
        <f t="shared" si="17"/>
        <v>336606.29</v>
      </c>
      <c r="F74" s="52">
        <f t="shared" si="0"/>
        <v>194.5869140375475</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172985.06</v>
      </c>
      <c r="E76" s="242">
        <v>336606.29</v>
      </c>
      <c r="F76" s="52">
        <f t="shared" si="0"/>
        <v>194.5869140375475</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181984.80000000002</v>
      </c>
      <c r="E82" s="51">
        <f t="shared" si="19"/>
        <v>190683.18</v>
      </c>
      <c r="F82" s="52">
        <f t="shared" si="0"/>
        <v>104.77972885647591</v>
      </c>
    </row>
    <row r="83" spans="1:6" ht="12.75" customHeight="1" x14ac:dyDescent="0.2">
      <c r="A83" s="53">
        <v>641</v>
      </c>
      <c r="B83" s="85" t="s">
        <v>212</v>
      </c>
      <c r="C83" s="50" t="s">
        <v>213</v>
      </c>
      <c r="D83" s="51">
        <f t="shared" ref="D83:E83" si="20">SUM(D84:D90)</f>
        <v>0.1</v>
      </c>
      <c r="E83" s="51">
        <f t="shared" si="20"/>
        <v>2.13</v>
      </c>
      <c r="F83" s="52">
        <f t="shared" si="0"/>
        <v>2129.9999999999995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v>
      </c>
      <c r="E85" s="242">
        <v>2.13</v>
      </c>
      <c r="F85" s="52">
        <f t="shared" si="0"/>
        <v>2129.9999999999995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181984.7</v>
      </c>
      <c r="E91" s="51">
        <f t="shared" si="21"/>
        <v>190681.05</v>
      </c>
      <c r="F91" s="52">
        <f t="shared" si="0"/>
        <v>104.77861600453224</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181422.5</v>
      </c>
      <c r="E93" s="242">
        <v>190681.05</v>
      </c>
      <c r="F93" s="52">
        <f t="shared" si="0"/>
        <v>105.10330857528696</v>
      </c>
    </row>
    <row r="94" spans="1:6" ht="12.75" customHeight="1" x14ac:dyDescent="0.2">
      <c r="A94" s="53">
        <v>6423</v>
      </c>
      <c r="B94" s="85" t="s">
        <v>234</v>
      </c>
      <c r="C94" s="50" t="s">
        <v>235</v>
      </c>
      <c r="D94" s="242">
        <v>562.20000000000005</v>
      </c>
      <c r="E94" s="242"/>
      <c r="F94" s="52">
        <f t="shared" si="0"/>
        <v>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84429.010000000009</v>
      </c>
      <c r="E106" s="51">
        <f t="shared" si="23"/>
        <v>59867.259999999995</v>
      </c>
      <c r="F106" s="52">
        <f t="shared" si="0"/>
        <v>70.908399849767264</v>
      </c>
    </row>
    <row r="107" spans="1:6" ht="12.75" customHeight="1" x14ac:dyDescent="0.2">
      <c r="A107" s="53">
        <v>651</v>
      </c>
      <c r="B107" s="85" t="s">
        <v>260</v>
      </c>
      <c r="C107" s="50" t="s">
        <v>261</v>
      </c>
      <c r="D107" s="51">
        <f t="shared" ref="D107:E107" si="24">SUM(D108:D111)</f>
        <v>10394.51</v>
      </c>
      <c r="E107" s="51">
        <f t="shared" si="24"/>
        <v>4026.02</v>
      </c>
      <c r="F107" s="52">
        <f t="shared" si="0"/>
        <v>38.732176889531104</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10394.51</v>
      </c>
      <c r="E109" s="242">
        <v>4026.02</v>
      </c>
      <c r="F109" s="52">
        <f t="shared" si="0"/>
        <v>38.732176889531104</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51714.810000000005</v>
      </c>
      <c r="E112" s="51">
        <f t="shared" si="25"/>
        <v>35729.08</v>
      </c>
      <c r="F112" s="52">
        <f t="shared" si="0"/>
        <v>69.088680786026273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12.98</v>
      </c>
      <c r="E114" s="242">
        <v>1.79</v>
      </c>
      <c r="F114" s="52">
        <f t="shared" si="0"/>
        <v>13.790446841294299</v>
      </c>
    </row>
    <row r="115" spans="1:6" ht="12.75" customHeight="1" x14ac:dyDescent="0.2">
      <c r="A115" s="53">
        <v>6524</v>
      </c>
      <c r="B115" s="85" t="s">
        <v>276</v>
      </c>
      <c r="C115" s="50" t="s">
        <v>277</v>
      </c>
      <c r="D115" s="242">
        <v>45704.21</v>
      </c>
      <c r="E115" s="242">
        <v>25356.14</v>
      </c>
      <c r="F115" s="52">
        <f t="shared" si="0"/>
        <v>55.478784120762612</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5997.62</v>
      </c>
      <c r="E117" s="242">
        <v>10371.15</v>
      </c>
      <c r="F117" s="52">
        <f t="shared" si="0"/>
        <v>172.92109203317315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22319.690000000002</v>
      </c>
      <c r="E120" s="51">
        <f t="shared" si="26"/>
        <v>20112.16</v>
      </c>
      <c r="F120" s="52">
        <f t="shared" si="0"/>
        <v>90.109495248365889</v>
      </c>
    </row>
    <row r="121" spans="1:6" ht="12.75" customHeight="1" x14ac:dyDescent="0.2">
      <c r="A121" s="53">
        <v>6531</v>
      </c>
      <c r="B121" s="85" t="s">
        <v>288</v>
      </c>
      <c r="C121" s="50" t="s">
        <v>289</v>
      </c>
      <c r="D121" s="242">
        <v>2766.92</v>
      </c>
      <c r="E121" s="242"/>
      <c r="F121" s="52">
        <f t="shared" si="0"/>
        <v>0</v>
      </c>
    </row>
    <row r="122" spans="1:6" ht="12.75" customHeight="1" x14ac:dyDescent="0.2">
      <c r="A122" s="53">
        <v>6532</v>
      </c>
      <c r="B122" s="85" t="s">
        <v>290</v>
      </c>
      <c r="C122" s="50" t="s">
        <v>291</v>
      </c>
      <c r="D122" s="242">
        <v>19552.77</v>
      </c>
      <c r="E122" s="242">
        <v>20112.16</v>
      </c>
      <c r="F122" s="52">
        <f t="shared" si="0"/>
        <v>102.86092456465248</v>
      </c>
    </row>
    <row r="123" spans="1:6" ht="12.75" customHeight="1" x14ac:dyDescent="0.2">
      <c r="A123" s="53">
        <v>6533</v>
      </c>
      <c r="B123" s="85" t="s">
        <v>292</v>
      </c>
      <c r="C123" s="50" t="s">
        <v>293</v>
      </c>
      <c r="D123" s="242">
        <v>0</v>
      </c>
      <c r="E123" s="310" t="s">
        <v>609</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974124.57000000007</v>
      </c>
      <c r="E151" s="51">
        <f t="shared" si="35"/>
        <v>1449600.94</v>
      </c>
      <c r="F151" s="52">
        <f t="shared" si="31"/>
        <v>148.81063312056691</v>
      </c>
    </row>
    <row r="152" spans="1:6" ht="12.75" customHeight="1" x14ac:dyDescent="0.2">
      <c r="A152" s="53">
        <v>31</v>
      </c>
      <c r="B152" s="85" t="s">
        <v>349</v>
      </c>
      <c r="C152" s="50" t="s">
        <v>350</v>
      </c>
      <c r="D152" s="51">
        <f t="shared" ref="D152:E152" si="36">D153+D158+D159</f>
        <v>161732.78999999998</v>
      </c>
      <c r="E152" s="51">
        <f t="shared" si="36"/>
        <v>315378.90999999997</v>
      </c>
      <c r="F152" s="52">
        <f t="shared" si="31"/>
        <v>194.99998114173385</v>
      </c>
    </row>
    <row r="153" spans="1:6" ht="12.75" customHeight="1" x14ac:dyDescent="0.2">
      <c r="A153" s="53">
        <v>311</v>
      </c>
      <c r="B153" s="85" t="s">
        <v>351</v>
      </c>
      <c r="C153" s="50" t="s">
        <v>352</v>
      </c>
      <c r="D153" s="51">
        <f t="shared" ref="D153:E153" si="37">SUM(D154:D157)</f>
        <v>101328.25</v>
      </c>
      <c r="E153" s="51">
        <f t="shared" si="37"/>
        <v>213937.24</v>
      </c>
      <c r="F153" s="52">
        <f t="shared" si="31"/>
        <v>211.13286768497431</v>
      </c>
    </row>
    <row r="154" spans="1:6" ht="12.75" customHeight="1" x14ac:dyDescent="0.2">
      <c r="A154" s="53">
        <v>3111</v>
      </c>
      <c r="B154" s="85" t="s">
        <v>353</v>
      </c>
      <c r="C154" s="50" t="s">
        <v>354</v>
      </c>
      <c r="D154" s="242">
        <v>101328.25</v>
      </c>
      <c r="E154" s="242">
        <v>213937.24</v>
      </c>
      <c r="F154" s="52">
        <f t="shared" si="31"/>
        <v>211.13286768497431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9803.98</v>
      </c>
      <c r="E158" s="242">
        <v>10942.46</v>
      </c>
      <c r="F158" s="52">
        <f t="shared" si="31"/>
        <v>111.61242678993632</v>
      </c>
    </row>
    <row r="159" spans="1:6" ht="12.75" customHeight="1" x14ac:dyDescent="0.2">
      <c r="A159" s="53">
        <v>313</v>
      </c>
      <c r="B159" s="85" t="s">
        <v>363</v>
      </c>
      <c r="C159" s="50" t="s">
        <v>364</v>
      </c>
      <c r="D159" s="51">
        <f t="shared" ref="D159:E159" si="38">SUM(D160:D162)</f>
        <v>50600.56</v>
      </c>
      <c r="E159" s="51">
        <f t="shared" si="38"/>
        <v>90499.209999999992</v>
      </c>
      <c r="F159" s="52">
        <f t="shared" si="31"/>
        <v>178.85021430592863</v>
      </c>
    </row>
    <row r="160" spans="1:6" ht="12.75" customHeight="1" x14ac:dyDescent="0.2">
      <c r="A160" s="53">
        <v>3131</v>
      </c>
      <c r="B160" s="85" t="s">
        <v>142</v>
      </c>
      <c r="C160" s="50" t="s">
        <v>365</v>
      </c>
      <c r="D160" s="242">
        <v>25613.81</v>
      </c>
      <c r="E160" s="242">
        <v>41987.92</v>
      </c>
      <c r="F160" s="52">
        <f t="shared" si="31"/>
        <v>163.92688163143242</v>
      </c>
    </row>
    <row r="161" spans="1:6" ht="12.75" customHeight="1" x14ac:dyDescent="0.2">
      <c r="A161" s="53">
        <v>3132</v>
      </c>
      <c r="B161" s="85" t="s">
        <v>366</v>
      </c>
      <c r="C161" s="50" t="s">
        <v>367</v>
      </c>
      <c r="D161" s="242">
        <v>24986.75</v>
      </c>
      <c r="E161" s="242">
        <v>46997.78</v>
      </c>
      <c r="F161" s="52">
        <f t="shared" si="31"/>
        <v>188.090808128308</v>
      </c>
    </row>
    <row r="162" spans="1:6" ht="12.75" customHeight="1" x14ac:dyDescent="0.2">
      <c r="A162" s="53">
        <v>3133</v>
      </c>
      <c r="B162" s="85" t="s">
        <v>368</v>
      </c>
      <c r="C162" s="50" t="s">
        <v>369</v>
      </c>
      <c r="D162" s="242">
        <v>0</v>
      </c>
      <c r="E162" s="242">
        <v>1513.51</v>
      </c>
      <c r="F162" s="52" t="str">
        <f t="shared" si="31"/>
        <v>-</v>
      </c>
    </row>
    <row r="163" spans="1:6" ht="12.75" customHeight="1" x14ac:dyDescent="0.2">
      <c r="A163" s="53">
        <v>32</v>
      </c>
      <c r="B163" s="85" t="s">
        <v>370</v>
      </c>
      <c r="C163" s="50" t="s">
        <v>371</v>
      </c>
      <c r="D163" s="51">
        <f t="shared" ref="D163:E163" si="39">D164+D169+D177+D187+D188</f>
        <v>393604.31000000006</v>
      </c>
      <c r="E163" s="51">
        <f t="shared" si="39"/>
        <v>647451.8600000001</v>
      </c>
      <c r="F163" s="52">
        <f t="shared" si="31"/>
        <v>164.49308189740097</v>
      </c>
    </row>
    <row r="164" spans="1:6" ht="12.75" customHeight="1" x14ac:dyDescent="0.2">
      <c r="A164" s="53">
        <v>321</v>
      </c>
      <c r="B164" s="85" t="s">
        <v>372</v>
      </c>
      <c r="C164" s="50" t="s">
        <v>373</v>
      </c>
      <c r="D164" s="51">
        <f t="shared" ref="D164:E164" si="40">SUM(D165:D168)</f>
        <v>9714.2999999999993</v>
      </c>
      <c r="E164" s="51">
        <f t="shared" si="40"/>
        <v>3179.6400000000003</v>
      </c>
      <c r="F164" s="52">
        <f t="shared" si="31"/>
        <v>32.731540100676327</v>
      </c>
    </row>
    <row r="165" spans="1:6" ht="12.75" customHeight="1" x14ac:dyDescent="0.2">
      <c r="A165" s="53">
        <v>3211</v>
      </c>
      <c r="B165" s="85" t="s">
        <v>374</v>
      </c>
      <c r="C165" s="50" t="s">
        <v>375</v>
      </c>
      <c r="D165" s="242">
        <v>1774.88</v>
      </c>
      <c r="E165" s="242">
        <v>1329.64</v>
      </c>
      <c r="F165" s="52">
        <f t="shared" si="31"/>
        <v>74.914360407464159</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1856.75</v>
      </c>
      <c r="E167" s="242">
        <v>1850</v>
      </c>
      <c r="F167" s="52">
        <f t="shared" si="31"/>
        <v>99.636461559175984</v>
      </c>
    </row>
    <row r="168" spans="1:6" ht="12.75" customHeight="1" x14ac:dyDescent="0.2">
      <c r="A168" s="53">
        <v>3214</v>
      </c>
      <c r="B168" s="85" t="s">
        <v>380</v>
      </c>
      <c r="C168" s="50" t="s">
        <v>381</v>
      </c>
      <c r="D168" s="242">
        <v>6082.67</v>
      </c>
      <c r="E168" s="242"/>
      <c r="F168" s="52">
        <f t="shared" si="31"/>
        <v>0</v>
      </c>
    </row>
    <row r="169" spans="1:6" ht="12.75" customHeight="1" x14ac:dyDescent="0.2">
      <c r="A169" s="53">
        <v>322</v>
      </c>
      <c r="B169" s="85" t="s">
        <v>382</v>
      </c>
      <c r="C169" s="50" t="s">
        <v>383</v>
      </c>
      <c r="D169" s="51">
        <f t="shared" ref="D169:E169" si="41">SUM(D170:D176)</f>
        <v>64368.62</v>
      </c>
      <c r="E169" s="51">
        <f t="shared" si="41"/>
        <v>72326.25</v>
      </c>
      <c r="F169" s="52">
        <f t="shared" si="31"/>
        <v>112.3625922071966</v>
      </c>
    </row>
    <row r="170" spans="1:6" ht="12.75" customHeight="1" x14ac:dyDescent="0.2">
      <c r="A170" s="53">
        <v>3221</v>
      </c>
      <c r="B170" s="85" t="s">
        <v>384</v>
      </c>
      <c r="C170" s="50" t="s">
        <v>385</v>
      </c>
      <c r="D170" s="242">
        <v>0</v>
      </c>
      <c r="E170" s="242">
        <v>6085.95</v>
      </c>
      <c r="F170" s="52" t="str">
        <f t="shared" si="31"/>
        <v>-</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51909.8</v>
      </c>
      <c r="E172" s="242">
        <v>37055.96</v>
      </c>
      <c r="F172" s="52">
        <f t="shared" si="31"/>
        <v>71.385287556492216</v>
      </c>
    </row>
    <row r="173" spans="1:6" ht="12.75" customHeight="1" x14ac:dyDescent="0.2">
      <c r="A173" s="53">
        <v>3224</v>
      </c>
      <c r="B173" s="85" t="s">
        <v>390</v>
      </c>
      <c r="C173" s="50" t="s">
        <v>391</v>
      </c>
      <c r="D173" s="242">
        <v>7773.18</v>
      </c>
      <c r="E173" s="242">
        <v>27621.65</v>
      </c>
      <c r="F173" s="52">
        <f t="shared" si="31"/>
        <v>355.34555998960531</v>
      </c>
    </row>
    <row r="174" spans="1:6" ht="12.75" customHeight="1" x14ac:dyDescent="0.2">
      <c r="A174" s="53">
        <v>3225</v>
      </c>
      <c r="B174" s="85" t="s">
        <v>392</v>
      </c>
      <c r="C174" s="50" t="s">
        <v>393</v>
      </c>
      <c r="D174" s="242">
        <v>4685.6400000000003</v>
      </c>
      <c r="E174" s="242">
        <v>1562.69</v>
      </c>
      <c r="F174" s="52">
        <f t="shared" si="31"/>
        <v>33.350620192759152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269686.99000000005</v>
      </c>
      <c r="E177" s="51">
        <f t="shared" si="42"/>
        <v>529343.35000000009</v>
      </c>
      <c r="F177" s="52">
        <f t="shared" si="31"/>
        <v>196.28064001159268</v>
      </c>
    </row>
    <row r="178" spans="1:6" ht="12.75" customHeight="1" x14ac:dyDescent="0.2">
      <c r="A178" s="53">
        <v>3231</v>
      </c>
      <c r="B178" s="85" t="s">
        <v>400</v>
      </c>
      <c r="C178" s="50" t="s">
        <v>401</v>
      </c>
      <c r="D178" s="242">
        <v>8687.14</v>
      </c>
      <c r="E178" s="242">
        <v>8194.06</v>
      </c>
      <c r="F178" s="52">
        <f t="shared" si="31"/>
        <v>94.324023786884979</v>
      </c>
    </row>
    <row r="179" spans="1:6" ht="12.75" customHeight="1" x14ac:dyDescent="0.2">
      <c r="A179" s="53">
        <v>3232</v>
      </c>
      <c r="B179" s="85" t="s">
        <v>402</v>
      </c>
      <c r="C179" s="50" t="s">
        <v>403</v>
      </c>
      <c r="D179" s="242">
        <v>29180.62</v>
      </c>
      <c r="E179" s="242">
        <v>93450.32</v>
      </c>
      <c r="F179" s="52">
        <f t="shared" si="31"/>
        <v>320.24789055201711</v>
      </c>
    </row>
    <row r="180" spans="1:6" ht="12.75" customHeight="1" x14ac:dyDescent="0.2">
      <c r="A180" s="53">
        <v>3233</v>
      </c>
      <c r="B180" s="85" t="s">
        <v>404</v>
      </c>
      <c r="C180" s="50" t="s">
        <v>405</v>
      </c>
      <c r="D180" s="242">
        <v>50336.47</v>
      </c>
      <c r="E180" s="242">
        <v>72801.77</v>
      </c>
      <c r="F180" s="52">
        <f t="shared" si="31"/>
        <v>144.63026509407592</v>
      </c>
    </row>
    <row r="181" spans="1:6" ht="12.75" customHeight="1" x14ac:dyDescent="0.2">
      <c r="A181" s="53">
        <v>3234</v>
      </c>
      <c r="B181" s="85" t="s">
        <v>406</v>
      </c>
      <c r="C181" s="50" t="s">
        <v>407</v>
      </c>
      <c r="D181" s="242">
        <v>55009.89</v>
      </c>
      <c r="E181" s="242">
        <v>213521.5</v>
      </c>
      <c r="F181" s="52">
        <f t="shared" si="31"/>
        <v>388.15111246359521</v>
      </c>
    </row>
    <row r="182" spans="1:6" ht="12.75" customHeight="1" x14ac:dyDescent="0.2">
      <c r="A182" s="53">
        <v>3235</v>
      </c>
      <c r="B182" s="85" t="s">
        <v>408</v>
      </c>
      <c r="C182" s="50" t="s">
        <v>409</v>
      </c>
      <c r="D182" s="242">
        <v>6000</v>
      </c>
      <c r="E182" s="242">
        <v>5500</v>
      </c>
      <c r="F182" s="52">
        <f t="shared" si="31"/>
        <v>91.666666666666657</v>
      </c>
    </row>
    <row r="183" spans="1:6" ht="12.75" customHeight="1" x14ac:dyDescent="0.2">
      <c r="A183" s="53">
        <v>3236</v>
      </c>
      <c r="B183" s="85" t="s">
        <v>410</v>
      </c>
      <c r="C183" s="50" t="s">
        <v>411</v>
      </c>
      <c r="D183" s="242">
        <v>25217.3</v>
      </c>
      <c r="E183" s="242">
        <v>22894.65</v>
      </c>
      <c r="F183" s="52">
        <f t="shared" si="31"/>
        <v>90.789458030796325</v>
      </c>
    </row>
    <row r="184" spans="1:6" ht="12.75" customHeight="1" x14ac:dyDescent="0.2">
      <c r="A184" s="53">
        <v>3237</v>
      </c>
      <c r="B184" s="85" t="s">
        <v>412</v>
      </c>
      <c r="C184" s="50" t="s">
        <v>413</v>
      </c>
      <c r="D184" s="242">
        <v>90163.47</v>
      </c>
      <c r="E184" s="242">
        <v>102545.9</v>
      </c>
      <c r="F184" s="52">
        <f t="shared" si="31"/>
        <v>113.73331128449249</v>
      </c>
    </row>
    <row r="185" spans="1:6" ht="12.75" customHeight="1" x14ac:dyDescent="0.2">
      <c r="A185" s="53">
        <v>3238</v>
      </c>
      <c r="B185" s="85" t="s">
        <v>414</v>
      </c>
      <c r="C185" s="50" t="s">
        <v>415</v>
      </c>
      <c r="D185" s="242">
        <v>3439.14</v>
      </c>
      <c r="E185" s="242">
        <v>7738.47</v>
      </c>
      <c r="F185" s="52">
        <f t="shared" si="31"/>
        <v>225.01177619986393</v>
      </c>
    </row>
    <row r="186" spans="1:6" ht="12.75" customHeight="1" x14ac:dyDescent="0.2">
      <c r="A186" s="53">
        <v>3239</v>
      </c>
      <c r="B186" s="85" t="s">
        <v>416</v>
      </c>
      <c r="C186" s="50" t="s">
        <v>417</v>
      </c>
      <c r="D186" s="242">
        <v>1652.96</v>
      </c>
      <c r="E186" s="242">
        <v>2696.68</v>
      </c>
      <c r="F186" s="52">
        <f t="shared" si="31"/>
        <v>163.1424837866615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49834.400000000001</v>
      </c>
      <c r="E188" s="51">
        <f t="shared" si="43"/>
        <v>42602.62</v>
      </c>
      <c r="F188" s="52">
        <f t="shared" si="31"/>
        <v>85.488377506300878</v>
      </c>
    </row>
    <row r="189" spans="1:6" ht="12.75" customHeight="1" x14ac:dyDescent="0.2">
      <c r="A189" s="53">
        <v>3291</v>
      </c>
      <c r="B189" s="232" t="s">
        <v>422</v>
      </c>
      <c r="C189" s="50" t="s">
        <v>423</v>
      </c>
      <c r="D189" s="242">
        <v>7368.39</v>
      </c>
      <c r="E189" s="242">
        <v>4414.72</v>
      </c>
      <c r="F189" s="52">
        <f t="shared" si="31"/>
        <v>59.91430963887634</v>
      </c>
    </row>
    <row r="190" spans="1:6" ht="12.75" customHeight="1" x14ac:dyDescent="0.2">
      <c r="A190" s="53">
        <v>3292</v>
      </c>
      <c r="B190" s="85" t="s">
        <v>424</v>
      </c>
      <c r="C190" s="50" t="s">
        <v>425</v>
      </c>
      <c r="D190" s="242">
        <v>7187.48</v>
      </c>
      <c r="E190" s="242">
        <v>8442.69</v>
      </c>
      <c r="F190" s="52">
        <f t="shared" si="31"/>
        <v>117.4638398993806</v>
      </c>
    </row>
    <row r="191" spans="1:6" ht="12.75" customHeight="1" x14ac:dyDescent="0.2">
      <c r="A191" s="53">
        <v>3293</v>
      </c>
      <c r="B191" s="85" t="s">
        <v>426</v>
      </c>
      <c r="C191" s="50" t="s">
        <v>427</v>
      </c>
      <c r="D191" s="242">
        <v>19957.7</v>
      </c>
      <c r="E191" s="242">
        <v>16311.8</v>
      </c>
      <c r="F191" s="52">
        <f t="shared" si="31"/>
        <v>81.73186289001238</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7980.23</v>
      </c>
      <c r="E193" s="242">
        <v>5823.94</v>
      </c>
      <c r="F193" s="52">
        <f t="shared" si="31"/>
        <v>72.979600838572324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7340.6</v>
      </c>
      <c r="E195" s="242">
        <v>7609.47</v>
      </c>
      <c r="F195" s="52">
        <f t="shared" si="31"/>
        <v>103.66277960929624</v>
      </c>
    </row>
    <row r="196" spans="1:6" ht="12.75" customHeight="1" x14ac:dyDescent="0.2">
      <c r="A196" s="53">
        <v>34</v>
      </c>
      <c r="B196" s="232" t="s">
        <v>436</v>
      </c>
      <c r="C196" s="50" t="s">
        <v>437</v>
      </c>
      <c r="D196" s="51">
        <f t="shared" ref="D196:E196" si="44">D197+D202+D210</f>
        <v>5964.55</v>
      </c>
      <c r="E196" s="51">
        <f t="shared" si="44"/>
        <v>5880.37</v>
      </c>
      <c r="F196" s="52">
        <f t="shared" si="31"/>
        <v>98.588661340754953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5964.55</v>
      </c>
      <c r="E210" s="51">
        <f t="shared" si="47"/>
        <v>5880.37</v>
      </c>
      <c r="F210" s="52">
        <f t="shared" si="31"/>
        <v>98.588661340754953</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5964.55</v>
      </c>
      <c r="E214" s="242">
        <v>5880.37</v>
      </c>
      <c r="F214" s="52">
        <f t="shared" si="31"/>
        <v>98.588661340754953</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105805.13</v>
      </c>
      <c r="E252" s="51">
        <f t="shared" si="63"/>
        <v>118565.36</v>
      </c>
      <c r="F252" s="52">
        <f t="shared" ref="F252:F258" si="64">IF(D252&lt;&gt;0,IF(E252/D252&gt;=100,"&gt;&gt;100",E252/D252*100),"-")</f>
        <v>112.06012411685519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105805.13</v>
      </c>
      <c r="E259" s="51">
        <f t="shared" si="66"/>
        <v>118565.36</v>
      </c>
      <c r="F259" s="52">
        <f t="shared" ref="F259:F262" si="67">IF(D259&lt;&gt;0,IF(E259/D259&gt;=100,"&gt;&gt;100",E259/D259*100),"-")</f>
        <v>112.06012411685519</v>
      </c>
    </row>
    <row r="260" spans="1:6" ht="12.75" customHeight="1" x14ac:dyDescent="0.2">
      <c r="A260" s="53">
        <v>3721</v>
      </c>
      <c r="B260" s="85" t="s">
        <v>560</v>
      </c>
      <c r="C260" s="50" t="s">
        <v>561</v>
      </c>
      <c r="D260" s="242">
        <v>94334.44</v>
      </c>
      <c r="E260" s="242">
        <v>102638.75</v>
      </c>
      <c r="F260" s="52">
        <f t="shared" si="67"/>
        <v>108.8030522044759</v>
      </c>
    </row>
    <row r="261" spans="1:6" ht="12.75" customHeight="1" x14ac:dyDescent="0.2">
      <c r="A261" s="53">
        <v>3722</v>
      </c>
      <c r="B261" s="85" t="s">
        <v>562</v>
      </c>
      <c r="C261" s="50" t="s">
        <v>563</v>
      </c>
      <c r="D261" s="242">
        <v>11470.69</v>
      </c>
      <c r="E261" s="242">
        <v>15926.61</v>
      </c>
      <c r="F261" s="52">
        <f t="shared" si="67"/>
        <v>138.84613741631932</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307017.78999999998</v>
      </c>
      <c r="E263" s="51">
        <f t="shared" si="68"/>
        <v>362324.44</v>
      </c>
      <c r="F263" s="52">
        <f t="shared" ref="F263:F267" si="69">IF(D263&lt;&gt;0,IF(E263/D263&gt;=100,"&gt;&gt;100",E263/D263*100),"-")</f>
        <v>118.01415155779735</v>
      </c>
    </row>
    <row r="264" spans="1:6" ht="12.75" customHeight="1" x14ac:dyDescent="0.2">
      <c r="A264" s="53">
        <v>381</v>
      </c>
      <c r="B264" s="85" t="s">
        <v>568</v>
      </c>
      <c r="C264" s="50" t="s">
        <v>569</v>
      </c>
      <c r="D264" s="51">
        <f t="shared" ref="D264:E264" si="70">SUM(D265:D267)</f>
        <v>307017.78999999998</v>
      </c>
      <c r="E264" s="51">
        <f t="shared" si="70"/>
        <v>362324.44</v>
      </c>
      <c r="F264" s="52">
        <f t="shared" si="69"/>
        <v>118.01415155779735</v>
      </c>
    </row>
    <row r="265" spans="1:6" ht="12.75" customHeight="1" x14ac:dyDescent="0.2">
      <c r="A265" s="53">
        <v>3811</v>
      </c>
      <c r="B265" s="85" t="s">
        <v>570</v>
      </c>
      <c r="C265" s="50" t="s">
        <v>571</v>
      </c>
      <c r="D265" s="242">
        <v>307017.78999999998</v>
      </c>
      <c r="E265" s="242">
        <v>362324.44</v>
      </c>
      <c r="F265" s="52">
        <f t="shared" si="69"/>
        <v>118.01415155779735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974124.57000000007</v>
      </c>
      <c r="E289" s="51">
        <f t="shared" si="79"/>
        <v>1449600.94</v>
      </c>
      <c r="F289" s="52">
        <f t="shared" si="76"/>
        <v>148.81063312056691</v>
      </c>
    </row>
    <row r="290" spans="1:6" ht="12.75" customHeight="1" x14ac:dyDescent="0.2">
      <c r="A290" s="53" t="s">
        <v>609</v>
      </c>
      <c r="B290" s="85" t="s">
        <v>620</v>
      </c>
      <c r="C290" s="50" t="s">
        <v>621</v>
      </c>
      <c r="D290" s="51">
        <f>IF(D6&gt;=D289,D6-D289,0)</f>
        <v>457113.22</v>
      </c>
      <c r="E290" s="51">
        <f>IF(E6&gt;=E289,E6-E289,0)</f>
        <v>207906.84999999986</v>
      </c>
      <c r="F290" s="52">
        <f t="shared" si="76"/>
        <v>45.482572129504348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84671.86</v>
      </c>
      <c r="E298" s="51">
        <f t="shared" si="80"/>
        <v>69668.56</v>
      </c>
      <c r="F298" s="52">
        <f t="shared" ref="F298:F418" si="81">IF(D298&lt;&gt;0,IF(E298/D298&gt;=100,"&gt;&gt;100",E298/D298*100),"-")</f>
        <v>82.280653808715201</v>
      </c>
    </row>
    <row r="299" spans="1:6" ht="12.75" customHeight="1" x14ac:dyDescent="0.2">
      <c r="A299" s="53">
        <v>71</v>
      </c>
      <c r="B299" s="85" t="s">
        <v>637</v>
      </c>
      <c r="C299" s="50" t="s">
        <v>638</v>
      </c>
      <c r="D299" s="51">
        <f t="shared" ref="D299:E299" si="82">D300+D304</f>
        <v>78925.39</v>
      </c>
      <c r="E299" s="51">
        <f t="shared" si="82"/>
        <v>68133.81</v>
      </c>
      <c r="F299" s="52">
        <f t="shared" si="81"/>
        <v>86.326858821983649</v>
      </c>
    </row>
    <row r="300" spans="1:6" ht="24" x14ac:dyDescent="0.2">
      <c r="A300" s="53">
        <v>711</v>
      </c>
      <c r="B300" s="85" t="s">
        <v>639</v>
      </c>
      <c r="C300" s="50" t="s">
        <v>640</v>
      </c>
      <c r="D300" s="51">
        <f t="shared" ref="D300:E300" si="83">SUM(D301:D303)</f>
        <v>78925.39</v>
      </c>
      <c r="E300" s="51">
        <f t="shared" si="83"/>
        <v>68133.81</v>
      </c>
      <c r="F300" s="52">
        <f t="shared" si="81"/>
        <v>86.326858821983649</v>
      </c>
    </row>
    <row r="301" spans="1:6" ht="12.75" customHeight="1" x14ac:dyDescent="0.2">
      <c r="A301" s="53">
        <v>7111</v>
      </c>
      <c r="B301" s="85" t="s">
        <v>641</v>
      </c>
      <c r="C301" s="50" t="s">
        <v>642</v>
      </c>
      <c r="D301" s="242">
        <v>78925.39</v>
      </c>
      <c r="E301" s="242">
        <v>68133.81</v>
      </c>
      <c r="F301" s="52">
        <f t="shared" si="81"/>
        <v>86.326858821983649</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5746.47</v>
      </c>
      <c r="E311" s="51">
        <f t="shared" si="85"/>
        <v>1534.75</v>
      </c>
      <c r="F311" s="52">
        <f t="shared" si="81"/>
        <v>26.707700553557228</v>
      </c>
    </row>
    <row r="312" spans="1:6" ht="12.75" customHeight="1" x14ac:dyDescent="0.2">
      <c r="A312" s="53">
        <v>721</v>
      </c>
      <c r="B312" s="85" t="s">
        <v>663</v>
      </c>
      <c r="C312" s="50" t="s">
        <v>664</v>
      </c>
      <c r="D312" s="51">
        <f t="shared" ref="D312:E312" si="86">SUM(D313:D316)</f>
        <v>5746.47</v>
      </c>
      <c r="E312" s="51">
        <f t="shared" si="86"/>
        <v>1534.75</v>
      </c>
      <c r="F312" s="52">
        <f t="shared" si="81"/>
        <v>26.707700553557228</v>
      </c>
    </row>
    <row r="313" spans="1:6" ht="12.75" customHeight="1" x14ac:dyDescent="0.2">
      <c r="A313" s="53">
        <v>7211</v>
      </c>
      <c r="B313" s="85" t="s">
        <v>665</v>
      </c>
      <c r="C313" s="50" t="s">
        <v>666</v>
      </c>
      <c r="D313" s="242">
        <v>5746.47</v>
      </c>
      <c r="E313" s="242">
        <v>1534.75</v>
      </c>
      <c r="F313" s="52">
        <f t="shared" si="81"/>
        <v>26.707700553557228</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484910.71</v>
      </c>
      <c r="E350" s="51">
        <f t="shared" si="95"/>
        <v>434280.05000000005</v>
      </c>
      <c r="F350" s="52">
        <f t="shared" si="81"/>
        <v>89.558766396394915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484910.71</v>
      </c>
      <c r="E363" s="51">
        <f t="shared" si="99"/>
        <v>434280.05000000005</v>
      </c>
      <c r="F363" s="52">
        <f t="shared" si="81"/>
        <v>89.558766396394915</v>
      </c>
    </row>
    <row r="364" spans="1:6" ht="12.75" customHeight="1" x14ac:dyDescent="0.2">
      <c r="A364" s="53">
        <v>421</v>
      </c>
      <c r="B364" s="85" t="s">
        <v>759</v>
      </c>
      <c r="C364" s="50" t="s">
        <v>760</v>
      </c>
      <c r="D364" s="51">
        <f t="shared" ref="D364:E364" si="100">SUM(D365:D368)</f>
        <v>399434.01</v>
      </c>
      <c r="E364" s="51">
        <f t="shared" si="100"/>
        <v>399663.52</v>
      </c>
      <c r="F364" s="52">
        <f t="shared" si="81"/>
        <v>100.05745880276946</v>
      </c>
    </row>
    <row r="365" spans="1:6" ht="12.75" customHeight="1" x14ac:dyDescent="0.2">
      <c r="A365" s="53">
        <v>4211</v>
      </c>
      <c r="B365" s="85" t="s">
        <v>665</v>
      </c>
      <c r="C365" s="50" t="s">
        <v>761</v>
      </c>
      <c r="D365" s="242">
        <v>160904.1</v>
      </c>
      <c r="E365" s="242">
        <v>101210.31</v>
      </c>
      <c r="F365" s="52">
        <f t="shared" si="81"/>
        <v>62.901013709408268</v>
      </c>
    </row>
    <row r="366" spans="1:6" ht="12.75" customHeight="1" x14ac:dyDescent="0.2">
      <c r="A366" s="53">
        <v>4212</v>
      </c>
      <c r="B366" s="85" t="s">
        <v>667</v>
      </c>
      <c r="C366" s="50" t="s">
        <v>762</v>
      </c>
      <c r="D366" s="242">
        <v>13217.76</v>
      </c>
      <c r="E366" s="242">
        <v>96978.05</v>
      </c>
      <c r="F366" s="52">
        <f t="shared" si="81"/>
        <v>733.69504363825638</v>
      </c>
    </row>
    <row r="367" spans="1:6" ht="12.75" customHeight="1" x14ac:dyDescent="0.2">
      <c r="A367" s="53">
        <v>4213</v>
      </c>
      <c r="B367" s="85" t="s">
        <v>669</v>
      </c>
      <c r="C367" s="50" t="s">
        <v>763</v>
      </c>
      <c r="D367" s="242">
        <v>128814.74</v>
      </c>
      <c r="E367" s="242">
        <v>201475.16</v>
      </c>
      <c r="F367" s="52">
        <f t="shared" si="81"/>
        <v>156.40691430188812</v>
      </c>
    </row>
    <row r="368" spans="1:6" ht="12.75" customHeight="1" x14ac:dyDescent="0.2">
      <c r="A368" s="53">
        <v>4214</v>
      </c>
      <c r="B368" s="85" t="s">
        <v>671</v>
      </c>
      <c r="C368" s="50" t="s">
        <v>764</v>
      </c>
      <c r="D368" s="242">
        <v>96497.41</v>
      </c>
      <c r="E368" s="242"/>
      <c r="F368" s="52">
        <f t="shared" si="81"/>
        <v>0</v>
      </c>
    </row>
    <row r="369" spans="1:6" ht="12.75" customHeight="1" x14ac:dyDescent="0.2">
      <c r="A369" s="53">
        <v>422</v>
      </c>
      <c r="B369" s="85" t="s">
        <v>765</v>
      </c>
      <c r="C369" s="50" t="s">
        <v>766</v>
      </c>
      <c r="D369" s="51">
        <f t="shared" ref="D369:E369" si="101">SUM(D370:D377)</f>
        <v>32784.910000000003</v>
      </c>
      <c r="E369" s="51">
        <f t="shared" si="101"/>
        <v>12616.53</v>
      </c>
      <c r="F369" s="52">
        <f t="shared" si="81"/>
        <v>38.482734892363588</v>
      </c>
    </row>
    <row r="370" spans="1:6" ht="12.75" customHeight="1" x14ac:dyDescent="0.2">
      <c r="A370" s="53">
        <v>4221</v>
      </c>
      <c r="B370" s="85" t="s">
        <v>675</v>
      </c>
      <c r="C370" s="50" t="s">
        <v>767</v>
      </c>
      <c r="D370" s="242">
        <v>909.91</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31875</v>
      </c>
      <c r="E376" s="242">
        <v>12616.53</v>
      </c>
      <c r="F376" s="52">
        <f t="shared" si="81"/>
        <v>39.581270588235299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27871.79</v>
      </c>
      <c r="E378" s="51">
        <f t="shared" si="102"/>
        <v>0</v>
      </c>
      <c r="F378" s="52">
        <f t="shared" si="81"/>
        <v>0</v>
      </c>
    </row>
    <row r="379" spans="1:6" ht="12.75" customHeight="1" x14ac:dyDescent="0.2">
      <c r="A379" s="53">
        <v>4231</v>
      </c>
      <c r="B379" s="85" t="s">
        <v>693</v>
      </c>
      <c r="C379" s="50" t="s">
        <v>778</v>
      </c>
      <c r="D379" s="242">
        <v>27871.79</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24820</v>
      </c>
      <c r="E391" s="51">
        <f t="shared" si="105"/>
        <v>22000</v>
      </c>
      <c r="F391" s="52">
        <f t="shared" si="81"/>
        <v>88.638195004029001</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24820</v>
      </c>
      <c r="E394" s="242">
        <v>22000</v>
      </c>
      <c r="F394" s="52">
        <f t="shared" si="81"/>
        <v>88.638195004029001</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400238.85000000003</v>
      </c>
      <c r="E408" s="51">
        <f t="shared" si="111"/>
        <v>364611.49000000005</v>
      </c>
      <c r="F408" s="52">
        <f t="shared" si="81"/>
        <v>91.098475322922795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1515909.6500000001</v>
      </c>
      <c r="E412" s="51">
        <f>E6+E298</f>
        <v>1727176.3499999999</v>
      </c>
      <c r="F412" s="52">
        <f t="shared" si="81"/>
        <v>113.93662874301246</v>
      </c>
    </row>
    <row r="413" spans="1:6" ht="12.75" customHeight="1" x14ac:dyDescent="0.2">
      <c r="A413" s="53" t="s">
        <v>609</v>
      </c>
      <c r="B413" s="85" t="s">
        <v>832</v>
      </c>
      <c r="C413" s="50" t="s">
        <v>833</v>
      </c>
      <c r="D413" s="51">
        <f t="shared" ref="D413:E413" si="112">D289+D350</f>
        <v>1459035.28</v>
      </c>
      <c r="E413" s="51">
        <f t="shared" si="112"/>
        <v>1883880.99</v>
      </c>
      <c r="F413" s="52">
        <f t="shared" si="81"/>
        <v>129.11826162284436</v>
      </c>
    </row>
    <row r="414" spans="1:6" ht="12.75" customHeight="1" x14ac:dyDescent="0.2">
      <c r="A414" s="53" t="s">
        <v>609</v>
      </c>
      <c r="B414" s="85" t="s">
        <v>834</v>
      </c>
      <c r="C414" s="50" t="s">
        <v>835</v>
      </c>
      <c r="D414" s="51">
        <f t="shared" ref="D414:E414" si="113">IF(D412&gt;=D413,D412-D413,0)</f>
        <v>56874.370000000112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156704.64000000013</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2246.89</v>
      </c>
      <c r="E528" s="51">
        <f t="shared" si="148"/>
        <v>6573.6</v>
      </c>
      <c r="F528" s="52">
        <f t="shared" si="119"/>
        <v>292.56438899990656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2246.89</v>
      </c>
      <c r="E593" s="51">
        <f t="shared" si="167"/>
        <v>6573.6</v>
      </c>
      <c r="F593" s="52">
        <f t="shared" si="119"/>
        <v>292.56438899990656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2246.89</v>
      </c>
      <c r="E599" s="51">
        <f t="shared" si="169"/>
        <v>0</v>
      </c>
      <c r="F599" s="52">
        <f t="shared" si="119"/>
        <v>0</v>
      </c>
    </row>
    <row r="600" spans="1:6" ht="12.75" customHeight="1" x14ac:dyDescent="0.2">
      <c r="A600" s="53">
        <v>5422</v>
      </c>
      <c r="B600" s="85" t="s">
        <v>1198</v>
      </c>
      <c r="C600" s="50" t="s">
        <v>1199</v>
      </c>
      <c r="D600" s="242">
        <v>2246.89</v>
      </c>
      <c r="E600" s="242"/>
      <c r="F600" s="52">
        <f t="shared" si="119"/>
        <v>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6573.6</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v>6573.6</v>
      </c>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2246.89</v>
      </c>
      <c r="E636" s="51">
        <f t="shared" si="179"/>
        <v>6573.6</v>
      </c>
      <c r="F636" s="52">
        <f t="shared" si="119"/>
        <v>292.56438899990656</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62484.5</v>
      </c>
      <c r="E638" s="242">
        <v>7857.02</v>
      </c>
      <c r="F638" s="52">
        <f t="shared" si="119"/>
        <v>12.57435043890885</v>
      </c>
    </row>
    <row r="639" spans="1:6" ht="12.75" customHeight="1" x14ac:dyDescent="0.2">
      <c r="A639" s="53" t="s">
        <v>609</v>
      </c>
      <c r="B639" s="85" t="s">
        <v>1276</v>
      </c>
      <c r="C639" s="50" t="s">
        <v>1277</v>
      </c>
      <c r="D639" s="51">
        <f t="shared" ref="D639:E639" si="180">D412+D420</f>
        <v>1515909.6500000001</v>
      </c>
      <c r="E639" s="51">
        <f t="shared" si="180"/>
        <v>1727176.3499999999</v>
      </c>
      <c r="F639" s="52">
        <f t="shared" si="119"/>
        <v>113.93662874301246</v>
      </c>
    </row>
    <row r="640" spans="1:6" ht="12.75" customHeight="1" x14ac:dyDescent="0.2">
      <c r="A640" s="53" t="s">
        <v>609</v>
      </c>
      <c r="B640" s="85" t="s">
        <v>1278</v>
      </c>
      <c r="C640" s="50" t="s">
        <v>1279</v>
      </c>
      <c r="D640" s="51">
        <f t="shared" ref="D640:E640" si="181">D413+D528</f>
        <v>1461282.17</v>
      </c>
      <c r="E640" s="51">
        <f t="shared" si="181"/>
        <v>1890454.59</v>
      </c>
      <c r="F640" s="52">
        <f t="shared" si="119"/>
        <v>129.36957890891122</v>
      </c>
    </row>
    <row r="641" spans="1:6" ht="12.75" customHeight="1" x14ac:dyDescent="0.2">
      <c r="A641" s="53" t="s">
        <v>609</v>
      </c>
      <c r="B641" s="85" t="s">
        <v>1280</v>
      </c>
      <c r="C641" s="50" t="s">
        <v>1281</v>
      </c>
      <c r="D641" s="51">
        <f t="shared" ref="D641:E641" si="182">IF(D639&gt;=D640,D639-D640,0)</f>
        <v>54627.480000000214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163278.24000000022</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62484.5</v>
      </c>
      <c r="E644" s="51">
        <f t="shared" si="185"/>
        <v>7857.02</v>
      </c>
      <c r="F644" s="52">
        <f t="shared" si="119"/>
        <v>12.57435043890885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7857.0199999997858</v>
      </c>
      <c r="E646" s="51">
        <f t="shared" si="187"/>
        <v>171135.26000000021</v>
      </c>
      <c r="F646" s="52">
        <f t="shared" si="119"/>
        <v>2178.1191851364115</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179647.01</v>
      </c>
      <c r="E649" s="242">
        <v>225797.55</v>
      </c>
      <c r="F649" s="52">
        <f t="shared" ref="F649:F724" si="188">IF(D649&lt;&gt;0,IF(E649/D649&gt;=100,"&gt;&gt;100",E649/D649*100),"-")</f>
        <v>125.68956755806843</v>
      </c>
    </row>
    <row r="650" spans="1:6" ht="12.75" customHeight="1" x14ac:dyDescent="0.2">
      <c r="A650" s="53" t="s">
        <v>1297</v>
      </c>
      <c r="B650" s="85" t="s">
        <v>1298</v>
      </c>
      <c r="C650" s="50" t="s">
        <v>1297</v>
      </c>
      <c r="D650" s="242">
        <v>1522554.07</v>
      </c>
      <c r="E650" s="242">
        <v>1756024.4</v>
      </c>
      <c r="F650" s="52">
        <f t="shared" si="188"/>
        <v>115.33412406168273</v>
      </c>
    </row>
    <row r="651" spans="1:6" ht="12.75" customHeight="1" x14ac:dyDescent="0.2">
      <c r="A651" s="53" t="s">
        <v>1299</v>
      </c>
      <c r="B651" s="85" t="s">
        <v>1300</v>
      </c>
      <c r="C651" s="50" t="s">
        <v>1299</v>
      </c>
      <c r="D651" s="242">
        <v>1476269.21</v>
      </c>
      <c r="E651" s="242">
        <v>1885750.02</v>
      </c>
      <c r="F651" s="52">
        <f t="shared" si="188"/>
        <v>127.73754320866722</v>
      </c>
    </row>
    <row r="652" spans="1:6" ht="24" x14ac:dyDescent="0.2">
      <c r="A652" s="53">
        <v>11</v>
      </c>
      <c r="B652" s="85" t="s">
        <v>1301</v>
      </c>
      <c r="C652" s="50" t="s">
        <v>1302</v>
      </c>
      <c r="D652" s="51">
        <f t="shared" ref="D652:E652" si="189">+D649+D650-D651</f>
        <v>225931.87000000011</v>
      </c>
      <c r="E652" s="51">
        <f t="shared" si="189"/>
        <v>96071.929999999935</v>
      </c>
      <c r="F652" s="52">
        <f t="shared" si="188"/>
        <v>42.522522386947834</v>
      </c>
    </row>
    <row r="653" spans="1:6" ht="24" x14ac:dyDescent="0.2">
      <c r="A653" s="53" t="s">
        <v>609</v>
      </c>
      <c r="B653" s="85" t="s">
        <v>1303</v>
      </c>
      <c r="C653" s="50" t="s">
        <v>1304</v>
      </c>
      <c r="D653" s="262">
        <v>7</v>
      </c>
      <c r="E653" s="262">
        <v>7</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7</v>
      </c>
      <c r="E655" s="262">
        <v>7</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421085.9</v>
      </c>
      <c r="E661" s="242">
        <v>392561.59</v>
      </c>
      <c r="F661" s="52">
        <f t="shared" si="188"/>
        <v>93.226011604758071</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149639.18</v>
      </c>
      <c r="E665" s="242">
        <v>188922.84</v>
      </c>
      <c r="F665" s="52">
        <f t="shared" si="188"/>
        <v>126.25225559241903</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49312.11</v>
      </c>
      <c r="E669" s="242">
        <v>190320</v>
      </c>
      <c r="F669" s="52">
        <f t="shared" si="188"/>
        <v>385.94982043964455</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172985.06</v>
      </c>
      <c r="E698" s="242">
        <v>336606.29</v>
      </c>
      <c r="F698" s="52">
        <f t="shared" si="188"/>
        <v>194.5869140375475</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7368.39</v>
      </c>
      <c r="E725" s="242">
        <v>4414.72</v>
      </c>
      <c r="F725" s="52">
        <f t="shared" ref="F725:F979" si="190">IF(D725&lt;&gt;0,IF(E725/D725&gt;=100,"&gt;&gt;100",E725/D725*100),"-")</f>
        <v>59.91430963887634</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94334.44</v>
      </c>
      <c r="E816" s="242">
        <v>102638.75</v>
      </c>
      <c r="F816" s="52">
        <f t="shared" si="190"/>
        <v>108.8030522044759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11470.69</v>
      </c>
      <c r="E825" s="242">
        <v>15926.61</v>
      </c>
      <c r="F825" s="52">
        <f t="shared" si="190"/>
        <v>138.84613741631932</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307017.78999999998</v>
      </c>
      <c r="E829" s="242">
        <v>362324.44</v>
      </c>
      <c r="F829" s="52">
        <f t="shared" si="190"/>
        <v>118.01415155779735</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2246.89</v>
      </c>
      <c r="E946" s="242"/>
      <c r="F946" s="52">
        <f t="shared" si="190"/>
        <v>0</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v>6573.6</v>
      </c>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3" workbookViewId="0">
      <selection activeCell="E246" sqref="E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6885642.3400000008</v>
      </c>
      <c r="E6" s="229">
        <f t="shared" si="0"/>
        <v>6888593.6300000008</v>
      </c>
      <c r="F6" s="230">
        <f t="shared" ref="F6:F260" si="1">IF(D6&gt;0,IF(E6/D6&gt;=100,"&gt;&gt;100",E6/D6*100),"-")</f>
        <v>100.04286150593178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5928031.4800000004</v>
      </c>
      <c r="E7" s="104">
        <f t="shared" si="2"/>
        <v>6035107.5600000005</v>
      </c>
      <c r="F7" s="93">
        <f t="shared" si="1"/>
        <v>101.80626706118639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258692.14</v>
      </c>
      <c r="E8" s="104">
        <f>E9+E10-E11</f>
        <v>258692.13</v>
      </c>
      <c r="F8" s="93">
        <f t="shared" si="1"/>
        <v>99.999996134401286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193273.07</v>
      </c>
      <c r="E9" s="247">
        <v>193273.06</v>
      </c>
      <c r="F9" s="93">
        <f t="shared" si="1"/>
        <v>99.999994825973431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101682.26</v>
      </c>
      <c r="E10" s="247">
        <v>101682.26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36263.19</v>
      </c>
      <c r="E11" s="247">
        <v>36263.19</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5415606.7400000012</v>
      </c>
      <c r="E12" s="104">
        <f t="shared" si="3"/>
        <v>5418618.0200000005</v>
      </c>
      <c r="F12" s="93">
        <f t="shared" si="1"/>
        <v>100.05560374201026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5043947.7200000007</v>
      </c>
      <c r="E13" s="104">
        <f t="shared" si="4"/>
        <v>5034564.03</v>
      </c>
      <c r="F13" s="93">
        <f t="shared" si="1"/>
        <v>99.813961394508652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138701.62</v>
      </c>
      <c r="E14" s="247">
        <v>140201.62</v>
      </c>
      <c r="F14" s="93">
        <f t="shared" si="1"/>
        <v>101.08145816898173</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1384432.37</v>
      </c>
      <c r="E15" s="247">
        <v>1483655.02</v>
      </c>
      <c r="F15" s="93">
        <f t="shared" si="1"/>
        <v>107.16702759557694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2440208.0699999998</v>
      </c>
      <c r="E16" s="247">
        <v>2651683.23</v>
      </c>
      <c r="F16" s="93">
        <f t="shared" si="1"/>
        <v>108.66627574098631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2142396.33</v>
      </c>
      <c r="E17" s="247">
        <v>2148018.79</v>
      </c>
      <c r="F17" s="93">
        <f t="shared" si="1"/>
        <v>100.26243790288794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1061790.67</v>
      </c>
      <c r="E18" s="247">
        <v>1388994.63</v>
      </c>
      <c r="F18" s="93">
        <f t="shared" si="1"/>
        <v>130.81623989029779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110147.19</v>
      </c>
      <c r="E19" s="104">
        <f t="shared" si="5"/>
        <v>122542.16</v>
      </c>
      <c r="F19" s="93">
        <f t="shared" si="1"/>
        <v>111.25309687882188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5427.27</v>
      </c>
      <c r="E20" s="247">
        <v>5637.27</v>
      </c>
      <c r="F20" s="93">
        <f t="shared" si="1"/>
        <v>103.86934867806465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16625.939999999999</v>
      </c>
      <c r="E21" s="247">
        <v>16625.939999999999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5294.61</v>
      </c>
      <c r="E22" s="247">
        <v>5294.61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27622.93</v>
      </c>
      <c r="E24" s="247">
        <v>27622.93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55176.44</v>
      </c>
      <c r="E26" s="247">
        <v>67361.41</v>
      </c>
      <c r="F26" s="93">
        <f t="shared" si="1"/>
        <v>122.08364657089147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0</v>
      </c>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193135.84</v>
      </c>
      <c r="E29" s="104">
        <f t="shared" si="6"/>
        <v>193135.84</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193135.84</v>
      </c>
      <c r="E30" s="247">
        <v>193135.84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6773.54</v>
      </c>
      <c r="E41" s="104">
        <f t="shared" si="8"/>
        <v>6773.54</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6773.54</v>
      </c>
      <c r="E42" s="247">
        <v>6773.54</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61602.45</v>
      </c>
      <c r="E45" s="104">
        <f t="shared" si="9"/>
        <v>61602.45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3748.42</v>
      </c>
      <c r="E47" s="247">
        <v>3748.42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57854.03</v>
      </c>
      <c r="E48" s="247">
        <v>57854.03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253732.6</v>
      </c>
      <c r="E56" s="104">
        <f t="shared" si="11"/>
        <v>357797.41</v>
      </c>
      <c r="F56" s="93">
        <f t="shared" si="1"/>
        <v>141.01357492099947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253732.6</v>
      </c>
      <c r="E57" s="247">
        <v>357797.41</v>
      </c>
      <c r="F57" s="93">
        <f t="shared" si="1"/>
        <v>141.01357492099947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957610.86</v>
      </c>
      <c r="E68" s="104">
        <f t="shared" si="13"/>
        <v>853486.07000000007</v>
      </c>
      <c r="F68" s="93">
        <f t="shared" si="1"/>
        <v>89.126607231668203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225931.87</v>
      </c>
      <c r="E69" s="104">
        <f t="shared" si="14"/>
        <v>96071.930000000008</v>
      </c>
      <c r="F69" s="93">
        <f t="shared" si="1"/>
        <v>42.522522386947891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225931.87</v>
      </c>
      <c r="E70" s="104">
        <f t="shared" si="15"/>
        <v>95279.52</v>
      </c>
      <c r="F70" s="93">
        <f t="shared" si="1"/>
        <v>42.171792762127808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225931.87</v>
      </c>
      <c r="E72" s="247">
        <v>95279.52</v>
      </c>
      <c r="F72" s="93">
        <f t="shared" si="1"/>
        <v>42.171792762127808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792.41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213040.85</v>
      </c>
      <c r="E146" s="104">
        <f t="shared" si="26"/>
        <v>276702.90000000002</v>
      </c>
      <c r="F146" s="93">
        <f t="shared" si="1"/>
        <v>129.88255538785168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75194.13</v>
      </c>
      <c r="E158" s="247">
        <v>132968.42000000001</v>
      </c>
      <c r="F158" s="93">
        <f t="shared" si="1"/>
        <v>176.8335108072931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137846.72</v>
      </c>
      <c r="E159" s="247">
        <v>143734.48000000001</v>
      </c>
      <c r="F159" s="93">
        <f t="shared" si="1"/>
        <v>104.27123692170551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518638.14</v>
      </c>
      <c r="E164" s="104">
        <f t="shared" si="28"/>
        <v>480711.24</v>
      </c>
      <c r="F164" s="93">
        <f t="shared" si="1"/>
        <v>92.68721347797522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500190.82</v>
      </c>
      <c r="E165" s="247">
        <v>462263.92</v>
      </c>
      <c r="F165" s="93">
        <f t="shared" si="1"/>
        <v>92.417513780040977</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18447.32</v>
      </c>
      <c r="E166" s="247">
        <v>18447.32</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6885642.3399999999</v>
      </c>
      <c r="E175" s="104">
        <f t="shared" si="30"/>
        <v>6888593.629999999</v>
      </c>
      <c r="F175" s="93">
        <f t="shared" si="1"/>
        <v>100.04286150593175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156828.62</v>
      </c>
      <c r="E176" s="104">
        <f t="shared" si="31"/>
        <v>168315.17</v>
      </c>
      <c r="F176" s="93">
        <f t="shared" si="1"/>
        <v>107.32426900141058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98593.049999999988</v>
      </c>
      <c r="E177" s="104">
        <f t="shared" si="32"/>
        <v>92843.540000000008</v>
      </c>
      <c r="F177" s="93">
        <f t="shared" si="1"/>
        <v>94.168442907486906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11560.98</v>
      </c>
      <c r="E178" s="247">
        <v>31373.73</v>
      </c>
      <c r="F178" s="93">
        <f t="shared" si="1"/>
        <v>271.37604251542689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44354.49</v>
      </c>
      <c r="E179" s="247">
        <v>27627.47</v>
      </c>
      <c r="F179" s="93">
        <f t="shared" si="1"/>
        <v>62.287876605051714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318.58999999999997</v>
      </c>
      <c r="E180" s="104">
        <f t="shared" si="33"/>
        <v>108.01</v>
      </c>
      <c r="F180" s="93">
        <f t="shared" si="1"/>
        <v>33.902507925546942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318.58999999999997</v>
      </c>
      <c r="E183" s="247">
        <v>108.01</v>
      </c>
      <c r="F183" s="93">
        <f t="shared" si="1"/>
        <v>33.902507925546942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2409.54</v>
      </c>
      <c r="E186" s="247">
        <v>2572.7399999999998</v>
      </c>
      <c r="F186" s="93">
        <f t="shared" si="1"/>
        <v>106.77307701885006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39949.449999999997</v>
      </c>
      <c r="E187" s="247">
        <v>31161.59</v>
      </c>
      <c r="F187" s="93">
        <f t="shared" si="1"/>
        <v>78.002550723476801</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58235.57</v>
      </c>
      <c r="E189" s="247">
        <v>75471.63</v>
      </c>
      <c r="F189" s="93">
        <f t="shared" si="1"/>
        <v>129.5971345347869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6728813.7199999997</v>
      </c>
      <c r="E237" s="104">
        <f t="shared" si="41"/>
        <v>6720278.459999999</v>
      </c>
      <c r="F237" s="93">
        <f t="shared" si="1"/>
        <v>99.873153569779589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5922856.6499999994</v>
      </c>
      <c r="E238" s="104">
        <f t="shared" si="42"/>
        <v>6029932.7399999993</v>
      </c>
      <c r="F238" s="93">
        <f t="shared" si="1"/>
        <v>101.80784537474834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5928031.4799999995</v>
      </c>
      <c r="E239" s="104">
        <f t="shared" si="43"/>
        <v>6035107.5699999994</v>
      </c>
      <c r="F239" s="93">
        <f t="shared" si="1"/>
        <v>101.80626722987644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5749573.5899999999</v>
      </c>
      <c r="E240" s="247">
        <v>5856649.6799999997</v>
      </c>
      <c r="F240" s="93">
        <f t="shared" si="1"/>
        <v>101.86233097679163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178457.89</v>
      </c>
      <c r="E241" s="247">
        <v>178457.89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5174.83</v>
      </c>
      <c r="E242" s="104">
        <f t="shared" si="44"/>
        <v>5174.83</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5174.83</v>
      </c>
      <c r="E243" s="247">
        <v>5174.83</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-7857.0199999999604</v>
      </c>
      <c r="E245" s="104">
        <f t="shared" si="45"/>
        <v>-171135.26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351902.96</v>
      </c>
      <c r="E246" s="104">
        <f t="shared" si="46"/>
        <v>29105.85</v>
      </c>
      <c r="F246" s="93">
        <f t="shared" si="1"/>
        <v>8.2709875472488203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346728.12</v>
      </c>
      <c r="E247" s="247">
        <v>29105.85</v>
      </c>
      <c r="F247" s="93">
        <f t="shared" si="1"/>
        <v>8.394430195047347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5174.84</v>
      </c>
      <c r="E249" s="247"/>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359759.98</v>
      </c>
      <c r="E250" s="104">
        <f t="shared" si="47"/>
        <v>200241.11000000002</v>
      </c>
      <c r="F250" s="93">
        <f t="shared" si="1"/>
        <v>55.659640074474105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359759.98</v>
      </c>
      <c r="E252" s="247">
        <v>198842.35</v>
      </c>
      <c r="F252" s="93">
        <f t="shared" si="1"/>
        <v>55.270836405983793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1398.76</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213040.84</v>
      </c>
      <c r="E255" s="247">
        <v>276702.89</v>
      </c>
      <c r="F255" s="93">
        <f t="shared" si="1"/>
        <v>129.8825567905196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490722.88</v>
      </c>
      <c r="E256" s="247">
        <v>452795.98</v>
      </c>
      <c r="F256" s="93">
        <f t="shared" si="1"/>
        <v>92.271218329986965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110050.37</v>
      </c>
      <c r="E257" s="247">
        <v>131982.10999999999</v>
      </c>
      <c r="F257" s="93">
        <f t="shared" si="1"/>
        <v>119.92881986675737</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213040.85</v>
      </c>
      <c r="E265" s="247">
        <v>276702.90000000002</v>
      </c>
      <c r="F265" s="93">
        <f t="shared" si="50"/>
        <v>129.88255538785168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518638.14</v>
      </c>
      <c r="E267" s="247">
        <v>480711.24</v>
      </c>
      <c r="F267" s="93">
        <f t="shared" si="50"/>
        <v>92.68721347797522</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98593.05</v>
      </c>
      <c r="E288" s="247">
        <v>92843.54</v>
      </c>
      <c r="F288" s="93">
        <f t="shared" si="50"/>
        <v>94.168442907486877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58235.57</v>
      </c>
      <c r="E290" s="247">
        <v>75471.63</v>
      </c>
      <c r="F290" s="93">
        <f t="shared" si="50"/>
        <v>129.5971345347869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election activeCell="E136" sqref="E13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501000.29000000004</v>
      </c>
      <c r="E5" s="79">
        <f t="shared" si="0"/>
        <v>353694.04</v>
      </c>
      <c r="F5" s="80">
        <f t="shared" ref="F5:F141" si="1">IF(D5&gt;0,IF(E5/D5&gt;=100,"&gt;&gt;100",E5/D5*100),"-")</f>
        <v>70.597571909589107</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333832.09000000003</v>
      </c>
      <c r="E6" s="81">
        <f t="shared" si="2"/>
        <v>304098.94</v>
      </c>
      <c r="F6" s="63">
        <f t="shared" si="1"/>
        <v>91.093381705755121</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333832.09000000003</v>
      </c>
      <c r="E7" s="249">
        <v>288071.96000000002</v>
      </c>
      <c r="F7" s="63">
        <f t="shared" si="1"/>
        <v>86.292471164171175</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16026.98</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167168.20000000001</v>
      </c>
      <c r="E13" s="81">
        <f t="shared" si="4"/>
        <v>49595.1</v>
      </c>
      <c r="F13" s="63">
        <f t="shared" si="1"/>
        <v>29.667783705274086</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167168.20000000001</v>
      </c>
      <c r="E14" s="249">
        <v>31763.37</v>
      </c>
      <c r="F14" s="63">
        <f t="shared" si="1"/>
        <v>19.00084465825438</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17831.73</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336329.22</v>
      </c>
      <c r="E35" s="81">
        <f t="shared" si="7"/>
        <v>433670.77</v>
      </c>
      <c r="F35" s="63">
        <f t="shared" si="1"/>
        <v>128.94234107877992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25634.43</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2000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23634.43</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11135.25</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11135.25</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45069.55</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45069.55</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336329.22</v>
      </c>
      <c r="E54" s="81">
        <f t="shared" si="12"/>
        <v>351831.54</v>
      </c>
      <c r="F54" s="63">
        <f t="shared" si="1"/>
        <v>104.6092694533053</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336329.22</v>
      </c>
      <c r="E55" s="249">
        <v>351831.54</v>
      </c>
      <c r="F55" s="63">
        <f t="shared" si="1"/>
        <v>104.6092694533053</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150000</v>
      </c>
      <c r="E75" s="81">
        <f t="shared" si="15"/>
        <v>265506.71999999997</v>
      </c>
      <c r="F75" s="63">
        <f t="shared" si="1"/>
        <v>177.00447999999997</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195128.36</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150000</v>
      </c>
      <c r="E78" s="249"/>
      <c r="F78" s="63">
        <f t="shared" si="1"/>
        <v>0</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70378.36</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6573.6</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6573.6</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359365.69</v>
      </c>
      <c r="E107" s="81">
        <f t="shared" si="21"/>
        <v>497489.69</v>
      </c>
      <c r="F107" s="63">
        <f t="shared" si="1"/>
        <v>138.43550006123289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126168.67</v>
      </c>
      <c r="E108" s="249">
        <v>165486.10999999999</v>
      </c>
      <c r="F108" s="63">
        <f t="shared" si="1"/>
        <v>131.16260161892805</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233197.02</v>
      </c>
      <c r="E109" s="249">
        <v>253485.71</v>
      </c>
      <c r="F109" s="63">
        <f t="shared" si="1"/>
        <v>108.70023553474226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25805.77</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972.53</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51739.57</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121701.90999999999</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101899.79999999999</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82422.2</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19477.599999999999</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9602.11</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9602.11</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10200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10200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112340.07999999999</v>
      </c>
      <c r="E129" s="81">
        <f t="shared" si="26"/>
        <v>205244.26</v>
      </c>
      <c r="F129" s="63">
        <f t="shared" si="1"/>
        <v>182.69905095314161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205244.26</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31005.85</v>
      </c>
      <c r="E136" s="249"/>
      <c r="F136" s="63">
        <f t="shared" si="1"/>
        <v>0</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81334.23</v>
      </c>
      <c r="E138" s="249"/>
      <c r="F138" s="63">
        <f t="shared" si="1"/>
        <v>0</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1459035.28</v>
      </c>
      <c r="E141" s="106">
        <f t="shared" si="28"/>
        <v>1883880.99</v>
      </c>
      <c r="F141" s="82">
        <f t="shared" si="1"/>
        <v>129.11826162284436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3" workbookViewId="0">
      <selection activeCell="D49" sqref="D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497942.1</v>
      </c>
      <c r="E5" s="107">
        <f t="shared" si="0"/>
        <v>167786.84</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497942.1</v>
      </c>
      <c r="E6" s="108">
        <f t="shared" si="1"/>
        <v>167786.84</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434280.05</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330215.24</v>
      </c>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104064.81</v>
      </c>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63662.05</v>
      </c>
      <c r="E14" s="81">
        <f>SUM(E15:E21)</f>
        <v>167786.84</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v>129859.94</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63662.05</v>
      </c>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v>37926.9</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17236.060000000001</v>
      </c>
      <c r="E38" s="108">
        <f>E39+E44</f>
        <v>5749.51</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17236.060000000001</v>
      </c>
      <c r="E39" s="108">
        <f t="shared" si="5"/>
        <v>5749.51</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v>5749.51</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17236.060000000001</v>
      </c>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0"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156828.62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1413729.45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972875.79999999993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310541.98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611382.65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1756.15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16613.439999999999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32581.58</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434280.05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6573.6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6573.6</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1402242.9000000001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978625.31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290729.23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628109.67000000004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1966.73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16450.240000000002</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41369.440000000002</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417043.99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6573.6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6573.6</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168315.16999999969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168315.16999999998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92843.54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75471.63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8</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35940</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3320</v>
      </c>
      <c r="B1" s="379"/>
      <c r="C1" s="379"/>
    </row>
    <row r="2" spans="1:17" ht="33" customHeight="1" x14ac:dyDescent="0.2">
      <c r="A2" s="380" t="s">
        <v>3321</v>
      </c>
      <c r="B2" s="381"/>
      <c r="C2" s="378"/>
      <c r="D2" s="4"/>
      <c r="E2" s="4"/>
      <c r="F2" s="4"/>
      <c r="G2" s="4"/>
      <c r="H2" s="4"/>
      <c r="I2" s="4"/>
      <c r="J2" s="4"/>
      <c r="K2" s="4"/>
      <c r="L2" s="4"/>
      <c r="M2" s="4"/>
      <c r="N2" s="4"/>
      <c r="O2" s="4"/>
      <c r="P2" s="4"/>
      <c r="Q2" s="4"/>
    </row>
    <row r="3" spans="1:17" ht="18.75" customHeight="1" x14ac:dyDescent="0.2">
      <c r="A3" s="304" t="s">
        <v>3322</v>
      </c>
      <c r="B3" s="382" t="s">
        <v>3323</v>
      </c>
      <c r="C3" s="378"/>
      <c r="D3" s="4"/>
      <c r="E3" s="4"/>
      <c r="F3" s="4"/>
      <c r="G3" s="4"/>
      <c r="H3" s="4"/>
      <c r="I3" s="4"/>
      <c r="J3" s="4"/>
      <c r="K3" s="4"/>
      <c r="L3" s="4"/>
      <c r="M3" s="4"/>
      <c r="N3" s="4"/>
      <c r="O3" s="4"/>
      <c r="P3" s="4"/>
      <c r="Q3" s="4"/>
    </row>
    <row r="4" spans="1:17" ht="37.5" hidden="1" customHeight="1" x14ac:dyDescent="0.2">
      <c r="A4" s="305" t="s">
        <v>3324</v>
      </c>
      <c r="B4" s="377" t="s">
        <v>3325</v>
      </c>
      <c r="C4" s="378"/>
      <c r="D4" s="4"/>
      <c r="E4" s="4"/>
      <c r="F4" s="4"/>
      <c r="G4" s="4"/>
      <c r="H4" s="4"/>
      <c r="I4" s="4"/>
      <c r="J4" s="4"/>
      <c r="K4" s="4"/>
      <c r="L4" s="4"/>
      <c r="M4" s="4"/>
      <c r="N4" s="4"/>
      <c r="O4" s="4"/>
      <c r="P4" s="4"/>
      <c r="Q4" s="4"/>
    </row>
    <row r="5" spans="1:17" ht="48" hidden="1" customHeight="1" x14ac:dyDescent="0.2">
      <c r="A5" s="305" t="s">
        <v>3324</v>
      </c>
      <c r="B5" s="377" t="s">
        <v>3326</v>
      </c>
      <c r="C5" s="378"/>
      <c r="D5" s="4"/>
      <c r="E5" s="4"/>
      <c r="F5" s="4"/>
      <c r="G5" s="4"/>
      <c r="H5" s="4"/>
      <c r="I5" s="4"/>
      <c r="J5" s="4"/>
      <c r="K5" s="4"/>
      <c r="L5" s="4"/>
      <c r="M5" s="4"/>
      <c r="N5" s="4"/>
      <c r="O5" s="4"/>
      <c r="P5" s="4"/>
      <c r="Q5" s="4"/>
    </row>
    <row r="6" spans="1:17" ht="59.25" hidden="1" customHeight="1" x14ac:dyDescent="0.2">
      <c r="A6" s="305" t="s">
        <v>3324</v>
      </c>
      <c r="B6" s="377" t="s">
        <v>3327</v>
      </c>
      <c r="C6" s="378"/>
      <c r="D6" s="4"/>
      <c r="E6" s="4"/>
      <c r="F6" s="4"/>
      <c r="G6" s="4"/>
      <c r="H6" s="4"/>
      <c r="I6" s="4"/>
      <c r="J6" s="4"/>
      <c r="K6" s="4"/>
      <c r="L6" s="4"/>
      <c r="M6" s="4"/>
      <c r="N6" s="4"/>
      <c r="O6" s="4"/>
      <c r="P6" s="4"/>
      <c r="Q6" s="4"/>
    </row>
    <row r="7" spans="1:17" ht="48" hidden="1" customHeight="1" x14ac:dyDescent="0.2">
      <c r="A7" s="305" t="s">
        <v>3328</v>
      </c>
      <c r="B7" s="377" t="s">
        <v>3329</v>
      </c>
      <c r="C7" s="378"/>
      <c r="D7" s="4"/>
      <c r="E7" s="4"/>
      <c r="F7" s="4"/>
      <c r="G7" s="4"/>
      <c r="H7" s="4"/>
      <c r="I7" s="4"/>
      <c r="J7" s="4"/>
      <c r="K7" s="4"/>
      <c r="L7" s="4"/>
      <c r="M7" s="4"/>
      <c r="N7" s="4"/>
      <c r="O7" s="4"/>
      <c r="P7" s="4"/>
      <c r="Q7" s="4"/>
    </row>
    <row r="8" spans="1:17" ht="41.25" hidden="1" customHeight="1" x14ac:dyDescent="0.2">
      <c r="A8" s="305" t="s">
        <v>3330</v>
      </c>
      <c r="B8" s="377" t="s">
        <v>3331</v>
      </c>
      <c r="C8" s="378"/>
      <c r="D8" s="4"/>
      <c r="E8" s="4"/>
      <c r="F8" s="4"/>
      <c r="G8" s="4"/>
      <c r="H8" s="4"/>
      <c r="I8" s="4"/>
      <c r="J8" s="4"/>
      <c r="K8" s="4"/>
      <c r="L8" s="4"/>
      <c r="M8" s="4"/>
      <c r="N8" s="4"/>
      <c r="O8" s="4"/>
      <c r="P8" s="4"/>
      <c r="Q8" s="4"/>
    </row>
    <row r="9" spans="1:17" ht="59.25" hidden="1" customHeight="1" x14ac:dyDescent="0.2">
      <c r="A9" s="305" t="s">
        <v>3332</v>
      </c>
      <c r="B9" s="377" t="s">
        <v>3333</v>
      </c>
      <c r="C9" s="378"/>
      <c r="D9" s="4"/>
      <c r="E9" s="4"/>
      <c r="F9" s="4"/>
      <c r="G9" s="4"/>
      <c r="H9" s="4"/>
      <c r="I9" s="4"/>
      <c r="J9" s="4"/>
      <c r="K9" s="4"/>
      <c r="L9" s="4"/>
      <c r="M9" s="4"/>
      <c r="N9" s="4"/>
      <c r="O9" s="4"/>
      <c r="P9" s="4"/>
      <c r="Q9" s="4"/>
    </row>
    <row r="10" spans="1:17" ht="61.5" hidden="1" customHeight="1" x14ac:dyDescent="0.2">
      <c r="A10" s="305" t="s">
        <v>3332</v>
      </c>
      <c r="B10" s="377" t="s">
        <v>3334</v>
      </c>
      <c r="C10" s="378"/>
      <c r="D10" s="4"/>
      <c r="E10" s="4"/>
      <c r="F10" s="4"/>
      <c r="G10" s="4"/>
      <c r="H10" s="4"/>
      <c r="I10" s="4"/>
      <c r="J10" s="4"/>
      <c r="K10" s="4"/>
      <c r="L10" s="4"/>
      <c r="M10" s="4"/>
      <c r="N10" s="4"/>
      <c r="O10" s="4"/>
      <c r="P10" s="4"/>
      <c r="Q10" s="4"/>
    </row>
    <row r="11" spans="1:17" ht="43.5" hidden="1" customHeight="1" x14ac:dyDescent="0.2">
      <c r="A11" s="305" t="s">
        <v>3332</v>
      </c>
      <c r="B11" s="377" t="s">
        <v>3335</v>
      </c>
      <c r="C11" s="378"/>
      <c r="D11" s="4"/>
      <c r="E11" s="4"/>
      <c r="F11" s="4"/>
      <c r="G11" s="4"/>
      <c r="H11" s="4"/>
      <c r="I11" s="4"/>
      <c r="J11" s="4"/>
      <c r="K11" s="4"/>
      <c r="L11" s="4"/>
      <c r="M11" s="4"/>
      <c r="N11" s="4"/>
      <c r="O11" s="4"/>
      <c r="P11" s="4"/>
      <c r="Q11" s="4"/>
    </row>
    <row r="12" spans="1:17" ht="27.75" hidden="1" customHeight="1" x14ac:dyDescent="0.2">
      <c r="A12" s="305" t="s">
        <v>3336</v>
      </c>
      <c r="B12" s="377" t="s">
        <v>3337</v>
      </c>
      <c r="C12" s="378"/>
      <c r="D12" s="4"/>
      <c r="E12" s="4"/>
      <c r="F12" s="4"/>
      <c r="G12" s="4"/>
      <c r="H12" s="4"/>
      <c r="I12" s="4"/>
      <c r="J12" s="4"/>
      <c r="K12" s="4"/>
      <c r="L12" s="4"/>
      <c r="M12" s="4"/>
      <c r="N12" s="4"/>
      <c r="O12" s="4"/>
      <c r="P12" s="4"/>
      <c r="Q12" s="4"/>
    </row>
    <row r="13" spans="1:17" ht="27.75" hidden="1" customHeight="1" x14ac:dyDescent="0.2">
      <c r="A13" s="305" t="s">
        <v>3338</v>
      </c>
      <c r="B13" s="377" t="s">
        <v>3339</v>
      </c>
      <c r="C13" s="378"/>
      <c r="D13" s="4"/>
      <c r="E13" s="4"/>
      <c r="F13" s="4"/>
      <c r="G13" s="4"/>
      <c r="H13" s="4"/>
      <c r="I13" s="4"/>
      <c r="J13" s="4"/>
      <c r="K13" s="4"/>
      <c r="L13" s="4"/>
      <c r="M13" s="4"/>
      <c r="N13" s="4"/>
      <c r="O13" s="4"/>
      <c r="P13" s="4"/>
      <c r="Q13" s="4"/>
    </row>
    <row r="14" spans="1:17" ht="45.75" hidden="1" customHeight="1" x14ac:dyDescent="0.2">
      <c r="A14" s="305" t="s">
        <v>3340</v>
      </c>
      <c r="B14" s="377" t="s">
        <v>3341</v>
      </c>
      <c r="C14" s="378"/>
      <c r="D14" s="4"/>
      <c r="E14" s="4"/>
      <c r="F14" s="4"/>
      <c r="G14" s="4"/>
      <c r="H14" s="4"/>
      <c r="I14" s="4"/>
      <c r="J14" s="4"/>
      <c r="K14" s="4"/>
      <c r="L14" s="4"/>
      <c r="M14" s="4"/>
      <c r="N14" s="4"/>
      <c r="O14" s="4"/>
      <c r="P14" s="4"/>
      <c r="Q14" s="4"/>
    </row>
    <row r="15" spans="1:17" ht="45.75" hidden="1" customHeight="1" x14ac:dyDescent="0.2">
      <c r="A15" s="305" t="s">
        <v>3342</v>
      </c>
      <c r="B15" s="377" t="s">
        <v>3343</v>
      </c>
      <c r="C15" s="378"/>
      <c r="D15" s="4"/>
      <c r="E15" s="4"/>
      <c r="F15" s="4"/>
      <c r="G15" s="4"/>
      <c r="H15" s="4"/>
      <c r="I15" s="4"/>
      <c r="J15" s="4"/>
      <c r="K15" s="4"/>
      <c r="L15" s="4"/>
      <c r="M15" s="4"/>
      <c r="N15" s="4"/>
      <c r="O15" s="4"/>
      <c r="P15" s="4"/>
      <c r="Q15" s="4"/>
    </row>
    <row r="16" spans="1:17" ht="51" hidden="1" customHeight="1" x14ac:dyDescent="0.2">
      <c r="A16" s="305" t="s">
        <v>3344</v>
      </c>
      <c r="B16" s="377" t="s">
        <v>3345</v>
      </c>
      <c r="C16" s="378"/>
      <c r="D16" s="4"/>
      <c r="E16" s="4"/>
      <c r="F16" s="4"/>
      <c r="G16" s="4"/>
      <c r="H16" s="4"/>
      <c r="I16" s="4"/>
      <c r="J16" s="4"/>
      <c r="K16" s="4"/>
      <c r="L16" s="4"/>
      <c r="M16" s="4"/>
      <c r="N16" s="4"/>
      <c r="O16" s="4"/>
      <c r="P16" s="4"/>
      <c r="Q16" s="4"/>
    </row>
    <row r="17" spans="1:17" ht="27.75" hidden="1" customHeight="1" x14ac:dyDescent="0.2">
      <c r="A17" s="305" t="s">
        <v>3346</v>
      </c>
      <c r="B17" s="377" t="s">
        <v>3347</v>
      </c>
      <c r="C17" s="378"/>
      <c r="D17" s="4"/>
      <c r="E17" s="4"/>
      <c r="F17" s="4"/>
      <c r="G17" s="4"/>
      <c r="H17" s="4"/>
      <c r="I17" s="4"/>
      <c r="J17" s="4"/>
      <c r="K17" s="4"/>
      <c r="L17" s="4"/>
      <c r="M17" s="4"/>
      <c r="N17" s="4"/>
      <c r="O17" s="4"/>
      <c r="P17" s="4"/>
      <c r="Q17" s="4"/>
    </row>
    <row r="18" spans="1:17" ht="27.75" hidden="1" customHeight="1" x14ac:dyDescent="0.2">
      <c r="A18" s="305" t="s">
        <v>3348</v>
      </c>
      <c r="B18" s="377" t="s">
        <v>3349</v>
      </c>
      <c r="C18" s="378"/>
      <c r="D18" s="4"/>
      <c r="E18" s="4"/>
      <c r="F18" s="4"/>
      <c r="G18" s="4"/>
      <c r="H18" s="4"/>
      <c r="I18" s="4"/>
      <c r="J18" s="4"/>
      <c r="K18" s="4"/>
      <c r="L18" s="4"/>
      <c r="M18" s="4"/>
      <c r="N18" s="4"/>
      <c r="O18" s="4"/>
      <c r="P18" s="4"/>
      <c r="Q18" s="4"/>
    </row>
    <row r="19" spans="1:17" ht="45" hidden="1" customHeight="1" x14ac:dyDescent="0.2">
      <c r="A19" s="305" t="s">
        <v>3348</v>
      </c>
      <c r="B19" s="377" t="s">
        <v>3350</v>
      </c>
      <c r="C19" s="378"/>
      <c r="D19" s="4"/>
      <c r="E19" s="4"/>
      <c r="F19" s="4"/>
      <c r="G19" s="4"/>
      <c r="H19" s="4"/>
      <c r="I19" s="4"/>
      <c r="J19" s="4"/>
      <c r="K19" s="4"/>
      <c r="L19" s="4"/>
      <c r="M19" s="4"/>
      <c r="N19" s="4"/>
      <c r="O19" s="4"/>
      <c r="P19" s="4"/>
      <c r="Q19" s="4"/>
    </row>
    <row r="20" spans="1:17" ht="45" hidden="1" customHeight="1" x14ac:dyDescent="0.2">
      <c r="A20" s="305" t="s">
        <v>3351</v>
      </c>
      <c r="B20" s="377" t="s">
        <v>3352</v>
      </c>
      <c r="C20" s="378"/>
      <c r="D20" s="4"/>
      <c r="E20" s="4"/>
      <c r="F20" s="4"/>
      <c r="G20" s="4"/>
      <c r="H20" s="4"/>
      <c r="I20" s="4"/>
      <c r="J20" s="4"/>
      <c r="K20" s="4"/>
      <c r="L20" s="4"/>
      <c r="M20" s="4"/>
      <c r="N20" s="4"/>
      <c r="O20" s="4"/>
      <c r="P20" s="4"/>
      <c r="Q20" s="4"/>
    </row>
    <row r="21" spans="1:17" ht="30" hidden="1" customHeight="1" x14ac:dyDescent="0.2">
      <c r="A21" s="305" t="s">
        <v>3353</v>
      </c>
      <c r="B21" s="377" t="s">
        <v>3354</v>
      </c>
      <c r="C21" s="378"/>
      <c r="D21" s="4"/>
      <c r="E21" s="4"/>
      <c r="F21" s="4"/>
      <c r="G21" s="4"/>
      <c r="H21" s="4"/>
      <c r="I21" s="4"/>
      <c r="J21" s="4"/>
      <c r="K21" s="4"/>
      <c r="L21" s="4"/>
      <c r="M21" s="4"/>
      <c r="N21" s="4"/>
      <c r="O21" s="4"/>
      <c r="P21" s="4"/>
      <c r="Q21" s="4"/>
    </row>
    <row r="22" spans="1:17" ht="30" hidden="1" customHeight="1" x14ac:dyDescent="0.2">
      <c r="A22" s="305" t="s">
        <v>3355</v>
      </c>
      <c r="B22" s="377" t="s">
        <v>3356</v>
      </c>
      <c r="C22" s="378"/>
      <c r="D22" s="4"/>
      <c r="E22" s="4"/>
      <c r="F22" s="4"/>
      <c r="G22" s="4"/>
      <c r="H22" s="4"/>
      <c r="I22" s="4"/>
      <c r="J22" s="4"/>
      <c r="K22" s="4"/>
      <c r="L22" s="4"/>
      <c r="M22" s="4"/>
      <c r="N22" s="4"/>
      <c r="O22" s="4"/>
      <c r="P22" s="4"/>
      <c r="Q22" s="4"/>
    </row>
    <row r="23" spans="1:17" ht="30" hidden="1" customHeight="1" x14ac:dyDescent="0.2">
      <c r="A23" s="305" t="s">
        <v>3357</v>
      </c>
      <c r="B23" s="377" t="s">
        <v>3358</v>
      </c>
      <c r="C23" s="378"/>
      <c r="D23" s="4"/>
      <c r="E23" s="4"/>
      <c r="F23" s="4"/>
      <c r="G23" s="4"/>
      <c r="H23" s="4"/>
      <c r="I23" s="4"/>
      <c r="J23" s="4"/>
      <c r="K23" s="4"/>
      <c r="L23" s="4"/>
      <c r="M23" s="4"/>
      <c r="N23" s="4"/>
      <c r="O23" s="4"/>
      <c r="P23" s="4"/>
      <c r="Q23" s="4"/>
    </row>
    <row r="24" spans="1:17" ht="30" hidden="1" customHeight="1" x14ac:dyDescent="0.2">
      <c r="A24" s="305" t="s">
        <v>3359</v>
      </c>
      <c r="B24" s="377" t="s">
        <v>3360</v>
      </c>
      <c r="C24" s="378"/>
      <c r="D24" s="4"/>
      <c r="E24" s="4"/>
      <c r="F24" s="4"/>
      <c r="G24" s="4"/>
      <c r="H24" s="4"/>
      <c r="I24" s="4"/>
      <c r="J24" s="4"/>
      <c r="K24" s="4"/>
      <c r="L24" s="4"/>
      <c r="M24" s="4"/>
      <c r="N24" s="4"/>
      <c r="O24" s="4"/>
      <c r="P24" s="4"/>
      <c r="Q24" s="4"/>
    </row>
    <row r="25" spans="1:17" ht="30" hidden="1" customHeight="1" x14ac:dyDescent="0.2">
      <c r="A25" s="305" t="s">
        <v>3361</v>
      </c>
      <c r="B25" s="377" t="s">
        <v>3362</v>
      </c>
      <c r="C25" s="378"/>
      <c r="D25" s="4"/>
      <c r="E25" s="4"/>
      <c r="F25" s="4"/>
      <c r="G25" s="4"/>
      <c r="H25" s="4"/>
      <c r="I25" s="4"/>
      <c r="J25" s="4"/>
      <c r="K25" s="4"/>
      <c r="L25" s="4"/>
      <c r="M25" s="4"/>
      <c r="N25" s="4"/>
      <c r="O25" s="4"/>
      <c r="P25" s="4"/>
      <c r="Q25" s="4"/>
    </row>
    <row r="26" spans="1:17" ht="30" hidden="1" customHeight="1" x14ac:dyDescent="0.2">
      <c r="A26" s="305" t="s">
        <v>3363</v>
      </c>
      <c r="B26" s="377" t="s">
        <v>3364</v>
      </c>
      <c r="C26" s="378"/>
      <c r="D26" s="4"/>
      <c r="E26" s="4"/>
      <c r="F26" s="4"/>
      <c r="G26" s="4"/>
      <c r="H26" s="4"/>
      <c r="I26" s="4"/>
      <c r="J26" s="4"/>
      <c r="K26" s="4"/>
      <c r="L26" s="4"/>
      <c r="M26" s="4"/>
      <c r="N26" s="4"/>
      <c r="O26" s="4"/>
      <c r="P26" s="4"/>
      <c r="Q26" s="4"/>
    </row>
    <row r="27" spans="1:17" ht="70.5" hidden="1" customHeight="1" x14ac:dyDescent="0.2">
      <c r="A27" s="305" t="s">
        <v>3365</v>
      </c>
      <c r="B27" s="377" t="s">
        <v>3366</v>
      </c>
      <c r="C27" s="378"/>
      <c r="D27" s="4"/>
      <c r="E27" s="4"/>
      <c r="F27" s="4"/>
      <c r="G27" s="4"/>
      <c r="H27" s="4"/>
      <c r="I27" s="4"/>
      <c r="J27" s="4"/>
      <c r="K27" s="4"/>
      <c r="L27" s="4"/>
      <c r="M27" s="4"/>
      <c r="N27" s="4"/>
      <c r="O27" s="4"/>
      <c r="P27" s="4"/>
      <c r="Q27" s="4"/>
    </row>
    <row r="28" spans="1:17" ht="48" hidden="1" customHeight="1" x14ac:dyDescent="0.2">
      <c r="A28" s="305" t="s">
        <v>3367</v>
      </c>
      <c r="B28" s="377" t="s">
        <v>3368</v>
      </c>
      <c r="C28" s="378"/>
      <c r="D28" s="4"/>
      <c r="E28" s="4"/>
      <c r="F28" s="4"/>
      <c r="G28" s="4"/>
      <c r="H28" s="4"/>
      <c r="I28" s="4"/>
      <c r="J28" s="4"/>
      <c r="K28" s="4"/>
      <c r="L28" s="4"/>
      <c r="M28" s="4"/>
      <c r="N28" s="4"/>
      <c r="O28" s="4"/>
      <c r="P28" s="4"/>
      <c r="Q28" s="4"/>
    </row>
    <row r="29" spans="1:17" ht="100.5" hidden="1" customHeight="1" x14ac:dyDescent="0.2">
      <c r="A29" s="305" t="s">
        <v>3369</v>
      </c>
      <c r="B29" s="377" t="s">
        <v>3370</v>
      </c>
      <c r="C29" s="378"/>
      <c r="D29" s="4"/>
      <c r="E29" s="4"/>
      <c r="F29" s="4"/>
      <c r="G29" s="4"/>
      <c r="H29" s="4"/>
      <c r="I29" s="4"/>
      <c r="J29" s="4"/>
      <c r="K29" s="4"/>
      <c r="L29" s="4"/>
      <c r="M29" s="4"/>
      <c r="N29" s="4"/>
      <c r="O29" s="4"/>
      <c r="P29" s="4"/>
      <c r="Q29" s="4"/>
    </row>
    <row r="30" spans="1:17" ht="45" hidden="1" customHeight="1" x14ac:dyDescent="0.2">
      <c r="A30" s="305" t="s">
        <v>3371</v>
      </c>
      <c r="B30" s="377" t="s">
        <v>3372</v>
      </c>
      <c r="C30" s="378"/>
      <c r="D30" s="4"/>
      <c r="E30" s="4"/>
      <c r="F30" s="4"/>
      <c r="G30" s="4"/>
      <c r="H30" s="4"/>
      <c r="I30" s="4"/>
      <c r="J30" s="4"/>
      <c r="K30" s="4"/>
      <c r="L30" s="4"/>
      <c r="M30" s="4"/>
      <c r="N30" s="4"/>
      <c r="O30" s="4"/>
      <c r="P30" s="4"/>
      <c r="Q30" s="4"/>
    </row>
    <row r="31" spans="1:17" ht="45" hidden="1" customHeight="1" x14ac:dyDescent="0.2">
      <c r="A31" s="305" t="s">
        <v>3373</v>
      </c>
      <c r="B31" s="377" t="s">
        <v>3374</v>
      </c>
      <c r="C31" s="378"/>
      <c r="D31" s="4"/>
      <c r="E31" s="4"/>
      <c r="F31" s="4"/>
      <c r="G31" s="4"/>
      <c r="H31" s="4"/>
      <c r="I31" s="4"/>
      <c r="J31" s="4"/>
      <c r="K31" s="4"/>
      <c r="L31" s="4"/>
      <c r="M31" s="4"/>
      <c r="N31" s="4"/>
      <c r="O31" s="4"/>
      <c r="P31" s="4"/>
      <c r="Q31" s="4"/>
    </row>
    <row r="32" spans="1:17" ht="45" hidden="1" customHeight="1" x14ac:dyDescent="0.2">
      <c r="A32" s="305" t="s">
        <v>3375</v>
      </c>
      <c r="B32" s="377" t="s">
        <v>3376</v>
      </c>
      <c r="C32" s="378"/>
      <c r="D32" s="4"/>
      <c r="E32" s="4"/>
      <c r="F32" s="4"/>
      <c r="G32" s="4"/>
      <c r="H32" s="4"/>
      <c r="I32" s="4"/>
      <c r="J32" s="4"/>
      <c r="K32" s="4"/>
      <c r="L32" s="4"/>
      <c r="M32" s="4"/>
      <c r="N32" s="4"/>
      <c r="O32" s="4"/>
      <c r="P32" s="4"/>
      <c r="Q32" s="4"/>
    </row>
    <row r="33" spans="1:17" ht="72" hidden="1" customHeight="1" x14ac:dyDescent="0.2">
      <c r="A33" s="305" t="s">
        <v>3377</v>
      </c>
      <c r="B33" s="377" t="s">
        <v>3378</v>
      </c>
      <c r="C33" s="378"/>
      <c r="D33" s="4"/>
      <c r="E33" s="4"/>
      <c r="F33" s="4"/>
      <c r="G33" s="4"/>
      <c r="H33" s="4"/>
      <c r="I33" s="4"/>
      <c r="J33" s="4"/>
      <c r="K33" s="4"/>
      <c r="L33" s="4"/>
      <c r="M33" s="4"/>
      <c r="N33" s="4"/>
      <c r="O33" s="4"/>
      <c r="P33" s="4"/>
      <c r="Q33" s="4"/>
    </row>
    <row r="34" spans="1:17" ht="79.5" hidden="1" customHeight="1" x14ac:dyDescent="0.2">
      <c r="A34" s="305" t="s">
        <v>3379</v>
      </c>
      <c r="B34" s="377" t="s">
        <v>3380</v>
      </c>
      <c r="C34" s="378"/>
      <c r="D34" s="4"/>
      <c r="E34" s="4"/>
      <c r="F34" s="4"/>
      <c r="G34" s="4"/>
      <c r="H34" s="4"/>
      <c r="I34" s="4"/>
      <c r="J34" s="4"/>
      <c r="K34" s="4"/>
      <c r="L34" s="4"/>
      <c r="M34" s="4"/>
      <c r="N34" s="4"/>
      <c r="O34" s="4"/>
      <c r="P34" s="4"/>
      <c r="Q34" s="4"/>
    </row>
    <row r="35" spans="1:17" ht="70.5" hidden="1" customHeight="1" x14ac:dyDescent="0.2">
      <c r="A35" s="305" t="s">
        <v>3381</v>
      </c>
      <c r="B35" s="377" t="s">
        <v>3382</v>
      </c>
      <c r="C35" s="378"/>
      <c r="D35" s="4"/>
      <c r="E35" s="4"/>
      <c r="F35" s="4"/>
      <c r="G35" s="4"/>
      <c r="H35" s="4"/>
      <c r="I35" s="4"/>
      <c r="J35" s="4"/>
      <c r="K35" s="4"/>
      <c r="L35" s="4"/>
      <c r="M35" s="4"/>
      <c r="N35" s="4"/>
      <c r="O35" s="4"/>
      <c r="P35" s="4"/>
      <c r="Q35" s="4"/>
    </row>
    <row r="36" spans="1:17" ht="45.75" hidden="1" customHeight="1" x14ac:dyDescent="0.2">
      <c r="A36" s="305" t="s">
        <v>3383</v>
      </c>
      <c r="B36" s="377" t="s">
        <v>3384</v>
      </c>
      <c r="C36" s="378"/>
      <c r="D36" s="4"/>
      <c r="E36" s="4"/>
      <c r="F36" s="4"/>
      <c r="G36" s="4"/>
      <c r="H36" s="4"/>
      <c r="I36" s="4"/>
      <c r="J36" s="4"/>
      <c r="K36" s="4"/>
      <c r="L36" s="4"/>
      <c r="M36" s="4"/>
      <c r="N36" s="4"/>
      <c r="O36" s="4"/>
      <c r="P36" s="4"/>
      <c r="Q36" s="4"/>
    </row>
    <row r="37" spans="1:17" ht="54.75" hidden="1" customHeight="1" x14ac:dyDescent="0.2">
      <c r="A37" s="305" t="s">
        <v>3385</v>
      </c>
      <c r="B37" s="377" t="s">
        <v>3386</v>
      </c>
      <c r="C37" s="378"/>
      <c r="D37" s="4"/>
      <c r="E37" s="4"/>
      <c r="F37" s="4"/>
      <c r="G37" s="4"/>
      <c r="H37" s="4"/>
      <c r="I37" s="4"/>
      <c r="J37" s="4"/>
      <c r="K37" s="4"/>
      <c r="L37" s="4"/>
      <c r="M37" s="4"/>
      <c r="N37" s="4"/>
      <c r="O37" s="4"/>
      <c r="P37" s="4"/>
      <c r="Q37" s="4"/>
    </row>
    <row r="38" spans="1:17" ht="37.5" hidden="1" customHeight="1" x14ac:dyDescent="0.2">
      <c r="A38" s="305" t="s">
        <v>3387</v>
      </c>
      <c r="B38" s="377" t="s">
        <v>3388</v>
      </c>
      <c r="C38" s="378"/>
      <c r="D38" s="4"/>
      <c r="E38" s="4"/>
      <c r="F38" s="4"/>
      <c r="G38" s="4"/>
      <c r="H38" s="4"/>
      <c r="I38" s="4"/>
      <c r="J38" s="4"/>
      <c r="K38" s="4"/>
      <c r="L38" s="4"/>
      <c r="M38" s="4"/>
      <c r="N38" s="4"/>
      <c r="O38" s="4"/>
      <c r="P38" s="4"/>
      <c r="Q38" s="4"/>
    </row>
    <row r="39" spans="1:17" ht="61.5" hidden="1" customHeight="1" x14ac:dyDescent="0.2">
      <c r="A39" s="305" t="s">
        <v>3389</v>
      </c>
      <c r="B39" s="377" t="s">
        <v>3390</v>
      </c>
      <c r="C39" s="378"/>
      <c r="D39" s="4"/>
      <c r="E39" s="4"/>
      <c r="F39" s="4"/>
      <c r="G39" s="4"/>
      <c r="H39" s="4"/>
      <c r="I39" s="4"/>
      <c r="J39" s="4"/>
      <c r="K39" s="4"/>
      <c r="L39" s="4"/>
      <c r="M39" s="4"/>
      <c r="N39" s="4"/>
      <c r="O39" s="4"/>
      <c r="P39" s="4"/>
      <c r="Q39" s="4"/>
    </row>
    <row r="40" spans="1:17" ht="53.25" hidden="1" customHeight="1" x14ac:dyDescent="0.2">
      <c r="A40" s="305" t="s">
        <v>3391</v>
      </c>
      <c r="B40" s="377" t="s">
        <v>3392</v>
      </c>
      <c r="C40" s="378"/>
      <c r="D40" s="4"/>
      <c r="E40" s="4"/>
      <c r="F40" s="4"/>
      <c r="G40" s="4"/>
      <c r="H40" s="4"/>
      <c r="I40" s="4"/>
      <c r="J40" s="4"/>
      <c r="K40" s="4"/>
      <c r="L40" s="4"/>
      <c r="M40" s="4"/>
      <c r="N40" s="4"/>
      <c r="O40" s="4"/>
      <c r="P40" s="4"/>
      <c r="Q40" s="4"/>
    </row>
    <row r="41" spans="1:17" ht="73.5" hidden="1" customHeight="1" x14ac:dyDescent="0.2">
      <c r="A41" s="305" t="s">
        <v>3393</v>
      </c>
      <c r="B41" s="377" t="s">
        <v>3394</v>
      </c>
      <c r="C41" s="378"/>
      <c r="D41" s="4"/>
      <c r="E41" s="4"/>
      <c r="F41" s="4"/>
      <c r="G41" s="4"/>
      <c r="H41" s="4"/>
      <c r="I41" s="4"/>
      <c r="J41" s="4"/>
      <c r="K41" s="4"/>
      <c r="L41" s="4"/>
      <c r="M41" s="4"/>
      <c r="N41" s="4"/>
      <c r="O41" s="4"/>
      <c r="P41" s="4"/>
      <c r="Q41" s="4"/>
    </row>
    <row r="42" spans="1:17" ht="57.75" hidden="1" customHeight="1" x14ac:dyDescent="0.2">
      <c r="A42" s="305" t="s">
        <v>3395</v>
      </c>
      <c r="B42" s="377" t="s">
        <v>3396</v>
      </c>
      <c r="C42" s="378"/>
      <c r="D42" s="4"/>
      <c r="E42" s="4"/>
      <c r="F42" s="4"/>
      <c r="G42" s="4"/>
      <c r="H42" s="4"/>
      <c r="I42" s="4"/>
      <c r="J42" s="4"/>
      <c r="K42" s="4"/>
      <c r="L42" s="4"/>
      <c r="M42" s="4"/>
      <c r="N42" s="4"/>
      <c r="O42" s="4"/>
      <c r="P42" s="4"/>
      <c r="Q42" s="4"/>
    </row>
    <row r="43" spans="1:17" ht="84" hidden="1" customHeight="1" x14ac:dyDescent="0.2">
      <c r="A43" s="305" t="s">
        <v>3397</v>
      </c>
      <c r="B43" s="377" t="s">
        <v>3398</v>
      </c>
      <c r="C43" s="378"/>
      <c r="D43" s="4"/>
      <c r="E43" s="4"/>
      <c r="F43" s="4"/>
      <c r="G43" s="4"/>
      <c r="H43" s="4"/>
      <c r="I43" s="4"/>
      <c r="J43" s="4"/>
      <c r="K43" s="4"/>
      <c r="L43" s="4"/>
      <c r="M43" s="4"/>
      <c r="N43" s="4"/>
      <c r="O43" s="4"/>
      <c r="P43" s="4"/>
      <c r="Q43" s="4"/>
    </row>
    <row r="44" spans="1:17" ht="48" hidden="1" customHeight="1" x14ac:dyDescent="0.2">
      <c r="A44" s="305" t="s">
        <v>3399</v>
      </c>
      <c r="B44" s="377" t="s">
        <v>3400</v>
      </c>
      <c r="C44" s="378"/>
      <c r="D44" s="4"/>
      <c r="E44" s="4"/>
      <c r="F44" s="4"/>
      <c r="G44" s="4"/>
      <c r="H44" s="4"/>
      <c r="I44" s="4"/>
      <c r="J44" s="4"/>
      <c r="K44" s="4"/>
      <c r="L44" s="4"/>
      <c r="M44" s="4"/>
      <c r="N44" s="4"/>
      <c r="O44" s="4"/>
      <c r="P44" s="4"/>
      <c r="Q44" s="4"/>
    </row>
    <row r="45" spans="1:17" ht="57" hidden="1" customHeight="1" x14ac:dyDescent="0.2">
      <c r="A45" s="305" t="s">
        <v>3401</v>
      </c>
      <c r="B45" s="377" t="s">
        <v>3402</v>
      </c>
      <c r="C45" s="378"/>
      <c r="D45" s="4"/>
      <c r="E45" s="4"/>
      <c r="F45" s="4"/>
      <c r="G45" s="4"/>
      <c r="H45" s="4"/>
      <c r="I45" s="4"/>
      <c r="J45" s="4"/>
      <c r="K45" s="4"/>
      <c r="L45" s="4"/>
      <c r="M45" s="4"/>
      <c r="N45" s="4"/>
      <c r="O45" s="4"/>
      <c r="P45" s="4"/>
      <c r="Q45" s="4"/>
    </row>
    <row r="46" spans="1:17" ht="73.5" hidden="1" customHeight="1" x14ac:dyDescent="0.2">
      <c r="A46" s="305" t="s">
        <v>3403</v>
      </c>
      <c r="B46" s="386" t="s">
        <v>3404</v>
      </c>
      <c r="C46" s="378"/>
      <c r="D46" s="41"/>
      <c r="E46" s="4"/>
      <c r="F46" s="4"/>
      <c r="G46" s="4"/>
      <c r="H46" s="4"/>
      <c r="I46" s="4"/>
      <c r="J46" s="4"/>
      <c r="K46" s="4"/>
      <c r="L46" s="4"/>
      <c r="M46" s="4"/>
      <c r="N46" s="4"/>
      <c r="O46" s="4"/>
      <c r="P46" s="4"/>
      <c r="Q46" s="4"/>
    </row>
    <row r="47" spans="1:17" ht="66" hidden="1" customHeight="1" x14ac:dyDescent="0.2">
      <c r="A47" s="46" t="s">
        <v>3405</v>
      </c>
      <c r="B47" s="387" t="s">
        <v>3406</v>
      </c>
      <c r="C47" s="387"/>
      <c r="D47" s="4"/>
      <c r="E47" s="4"/>
      <c r="F47" s="4"/>
      <c r="G47" s="4"/>
      <c r="H47" s="4"/>
      <c r="I47" s="4"/>
      <c r="J47" s="4"/>
      <c r="K47" s="4"/>
      <c r="L47" s="4"/>
      <c r="M47" s="4"/>
      <c r="N47" s="4"/>
      <c r="O47" s="4"/>
      <c r="P47" s="4"/>
      <c r="Q47" s="4"/>
    </row>
    <row r="48" spans="1:17" ht="123.75" customHeight="1" x14ac:dyDescent="0.2">
      <c r="A48" s="267" t="s">
        <v>3407</v>
      </c>
      <c r="B48" s="385" t="s">
        <v>3408</v>
      </c>
      <c r="C48" s="384"/>
      <c r="D48" s="4"/>
      <c r="E48" s="4"/>
      <c r="F48" s="4"/>
      <c r="G48" s="4"/>
      <c r="H48" s="4"/>
      <c r="I48" s="4"/>
      <c r="J48" s="4"/>
      <c r="K48" s="4"/>
      <c r="L48" s="4"/>
      <c r="M48" s="4"/>
      <c r="N48" s="4"/>
      <c r="O48" s="4"/>
      <c r="P48" s="4"/>
      <c r="Q48" s="4"/>
    </row>
    <row r="49" spans="1:17" ht="34.5" customHeight="1" x14ac:dyDescent="0.2">
      <c r="A49" s="267" t="s">
        <v>3409</v>
      </c>
      <c r="B49" s="383" t="s">
        <v>3410</v>
      </c>
      <c r="C49" s="384"/>
      <c r="D49" s="4"/>
      <c r="E49" s="4"/>
      <c r="F49" s="4"/>
      <c r="G49" s="4"/>
      <c r="H49" s="4"/>
      <c r="I49" s="4"/>
      <c r="J49" s="4"/>
      <c r="K49" s="4"/>
      <c r="L49" s="4"/>
      <c r="M49" s="4"/>
      <c r="N49" s="4"/>
      <c r="O49" s="4"/>
      <c r="P49" s="4"/>
      <c r="Q49" s="4"/>
    </row>
    <row r="50" spans="1:17" ht="34.5" customHeight="1" x14ac:dyDescent="0.2">
      <c r="A50" s="267" t="s">
        <v>3411</v>
      </c>
      <c r="B50" s="383" t="s">
        <v>3412</v>
      </c>
      <c r="C50" s="384"/>
      <c r="D50" s="4"/>
      <c r="E50" s="4"/>
      <c r="F50" s="4"/>
      <c r="G50" s="4"/>
      <c r="H50" s="4"/>
      <c r="I50" s="4"/>
      <c r="J50" s="4"/>
      <c r="K50" s="4"/>
      <c r="L50" s="4"/>
      <c r="M50" s="4"/>
      <c r="N50" s="4"/>
      <c r="O50" s="4"/>
      <c r="P50" s="4"/>
      <c r="Q50" s="4"/>
    </row>
    <row r="51" spans="1:17" ht="31.5" customHeight="1" x14ac:dyDescent="0.2">
      <c r="A51" s="306" t="s">
        <v>3413</v>
      </c>
      <c r="B51" s="377" t="s">
        <v>3414</v>
      </c>
      <c r="C51" s="378"/>
      <c r="D51" s="4"/>
      <c r="E51" s="4"/>
      <c r="F51" s="4"/>
      <c r="G51" s="4"/>
      <c r="H51" s="4"/>
      <c r="I51" s="4"/>
      <c r="J51" s="4"/>
      <c r="K51" s="4"/>
      <c r="L51" s="4"/>
      <c r="M51" s="4"/>
      <c r="N51" s="4"/>
      <c r="O51" s="4"/>
      <c r="P51" s="4"/>
      <c r="Q51" s="4"/>
    </row>
    <row r="52" spans="1:17" ht="31.5" customHeight="1" x14ac:dyDescent="0.2">
      <c r="A52" s="306" t="s">
        <v>3415</v>
      </c>
      <c r="B52" s="377" t="s">
        <v>3416</v>
      </c>
      <c r="C52" s="378"/>
      <c r="D52" s="4"/>
      <c r="E52" s="4"/>
      <c r="F52" s="4"/>
      <c r="G52" s="4"/>
      <c r="H52" s="4"/>
      <c r="I52" s="4"/>
      <c r="J52" s="4"/>
      <c r="K52" s="4"/>
      <c r="L52" s="4"/>
      <c r="M52" s="4"/>
      <c r="N52" s="4"/>
      <c r="O52" s="4"/>
      <c r="P52" s="4"/>
      <c r="Q52" s="4"/>
    </row>
    <row r="53" spans="1:17" ht="31.5" customHeight="1" x14ac:dyDescent="0.2">
      <c r="A53" s="306" t="s">
        <v>3417</v>
      </c>
      <c r="B53" s="375" t="s">
        <v>3418</v>
      </c>
      <c r="C53" s="376"/>
      <c r="D53" s="4"/>
      <c r="E53" s="4"/>
      <c r="F53" s="4"/>
      <c r="G53" s="4"/>
      <c r="H53" s="4"/>
      <c r="I53" s="4"/>
      <c r="J53" s="4"/>
      <c r="K53" s="4"/>
      <c r="L53" s="4"/>
      <c r="M53" s="4"/>
      <c r="N53" s="4"/>
      <c r="O53" s="4"/>
      <c r="P53" s="4"/>
      <c r="Q53" s="4"/>
    </row>
    <row r="54" spans="1:17" ht="31.5" customHeight="1" x14ac:dyDescent="0.2">
      <c r="A54" s="306" t="s">
        <v>3419</v>
      </c>
      <c r="B54" s="375" t="s">
        <v>3420</v>
      </c>
      <c r="C54" s="376"/>
      <c r="D54" s="4"/>
      <c r="E54" s="4"/>
      <c r="F54" s="4"/>
      <c r="G54" s="4"/>
      <c r="H54" s="4"/>
      <c r="I54" s="4"/>
      <c r="J54" s="4"/>
      <c r="K54" s="4"/>
      <c r="L54" s="4"/>
      <c r="M54" s="4"/>
      <c r="N54" s="4"/>
      <c r="O54" s="4"/>
      <c r="P54" s="4"/>
      <c r="Q54" s="4"/>
    </row>
    <row r="55" spans="1:17" ht="54.6" customHeight="1" x14ac:dyDescent="0.2">
      <c r="A55" s="306" t="s">
        <v>3421</v>
      </c>
      <c r="B55" s="375" t="s">
        <v>3422</v>
      </c>
      <c r="C55" s="376"/>
      <c r="D55" s="4"/>
      <c r="E55" s="4"/>
      <c r="F55" s="4"/>
      <c r="G55" s="4"/>
      <c r="H55" s="4"/>
      <c r="I55" s="4"/>
      <c r="J55" s="4"/>
      <c r="K55" s="4"/>
      <c r="L55" s="4"/>
      <c r="M55" s="4"/>
      <c r="N55" s="4"/>
      <c r="O55" s="4"/>
      <c r="P55" s="4"/>
      <c r="Q55" s="4"/>
    </row>
    <row r="56" spans="1:17" ht="54.6" customHeight="1" x14ac:dyDescent="0.2">
      <c r="A56" s="306" t="s">
        <v>3423</v>
      </c>
      <c r="B56" s="375" t="s">
        <v>3424</v>
      </c>
      <c r="C56" s="376"/>
      <c r="D56" s="4"/>
      <c r="E56" s="4"/>
      <c r="F56" s="4"/>
      <c r="G56" s="4"/>
      <c r="H56" s="4"/>
      <c r="I56" s="4"/>
      <c r="J56" s="4"/>
      <c r="K56" s="4"/>
      <c r="L56" s="4"/>
      <c r="M56" s="4"/>
      <c r="N56" s="4"/>
      <c r="O56" s="4"/>
      <c r="P56" s="4"/>
      <c r="Q56" s="4"/>
    </row>
    <row r="57" spans="1:17" ht="54" customHeight="1" x14ac:dyDescent="0.2">
      <c r="A57" s="306" t="s">
        <v>3425</v>
      </c>
      <c r="B57" s="375" t="s">
        <v>3426</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cp:lastModifiedBy>
  <cp:lastPrinted>2024-09-24T08:26:57Z</cp:lastPrinted>
  <dcterms:created xsi:type="dcterms:W3CDTF">2022-04-01T05:14:30Z</dcterms:created>
  <dcterms:modified xsi:type="dcterms:W3CDTF">2025-01-29T19:14:44Z</dcterms:modified>
</cp:coreProperties>
</file>